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PM\AKREDITASI\INSTRUMEN AKREDITASI\INSTRUMEN LAM EMBA\"/>
    </mc:Choice>
  </mc:AlternateContent>
  <bookViews>
    <workbookView xWindow="0" yWindow="0" windowWidth="19200" windowHeight="5235" activeTab="1"/>
  </bookViews>
  <sheets>
    <sheet name="Menu" sheetId="1" r:id="rId1"/>
    <sheet name="Kertas Kerja" sheetId="2" r:id="rId2"/>
    <sheet name="Berita Acara" sheetId="5" r:id="rId3"/>
    <sheet name="Rekomendasi" sheetId="4" r:id="rId4"/>
    <sheet name="Keputusan AL" sheetId="3" r:id="rId5"/>
    <sheet name="Sheet1" sheetId="6" state="hidden" r:id="rId6"/>
  </sheets>
  <definedNames>
    <definedName name="allowed">Sheet1!$A$1:$A$2</definedName>
    <definedName name="not_allowed">Sheet1!$B$1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 i="2" l="1"/>
  <c r="E22" i="2"/>
  <c r="E20" i="2"/>
  <c r="B23" i="3" l="1"/>
  <c r="B18" i="3"/>
  <c r="C21" i="2"/>
  <c r="C22" i="2"/>
  <c r="C25" i="2"/>
  <c r="C25" i="3" s="1"/>
  <c r="C28" i="2"/>
  <c r="C28" i="3" s="1"/>
  <c r="C20" i="2"/>
  <c r="C30" i="2"/>
  <c r="C30" i="3" s="1"/>
  <c r="C29" i="2"/>
  <c r="C29" i="3" s="1"/>
  <c r="E26" i="2"/>
  <c r="E26" i="3" s="1"/>
  <c r="E25" i="2"/>
  <c r="E25" i="3" s="1"/>
  <c r="C26" i="2"/>
  <c r="C26" i="3" s="1"/>
  <c r="C37" i="3" l="1"/>
  <c r="C33" i="2"/>
  <c r="C33" i="3" s="1"/>
  <c r="C32" i="2"/>
  <c r="C32" i="3" s="1"/>
  <c r="C12" i="2"/>
  <c r="C16" i="2" l="1"/>
  <c r="D84" i="5" l="1"/>
  <c r="D81" i="5"/>
  <c r="D68" i="5"/>
  <c r="D66" i="5"/>
  <c r="D63" i="5"/>
  <c r="D61" i="5"/>
  <c r="D58" i="5"/>
  <c r="D54" i="5"/>
  <c r="D52" i="5"/>
  <c r="D50" i="5"/>
  <c r="D48" i="5"/>
  <c r="D46" i="5"/>
  <c r="D45" i="5"/>
  <c r="D41" i="5"/>
  <c r="D39" i="5"/>
  <c r="D37" i="5"/>
  <c r="D35" i="5"/>
  <c r="D33" i="5"/>
  <c r="D31" i="5"/>
  <c r="D29" i="5"/>
  <c r="D25" i="5"/>
  <c r="D23" i="5"/>
  <c r="D21" i="5"/>
  <c r="D19" i="5"/>
  <c r="D15" i="5"/>
  <c r="D13" i="5"/>
  <c r="C36" i="2"/>
  <c r="C35" i="2"/>
  <c r="E17" i="2"/>
  <c r="E16" i="2"/>
  <c r="C17" i="2"/>
  <c r="C17" i="3" s="1"/>
  <c r="C13" i="2"/>
  <c r="C12" i="3"/>
  <c r="D17" i="5" l="1"/>
  <c r="E21" i="3" l="1"/>
  <c r="E22" i="3"/>
  <c r="E20" i="3"/>
  <c r="E17" i="3"/>
  <c r="E16" i="3"/>
  <c r="C36" i="3"/>
  <c r="C35" i="3"/>
  <c r="C21" i="3"/>
  <c r="C22" i="3"/>
  <c r="C20" i="3"/>
  <c r="C16" i="3"/>
  <c r="C13" i="3"/>
  <c r="F98" i="3"/>
  <c r="F99" i="3"/>
  <c r="E98" i="3"/>
  <c r="E99" i="3"/>
  <c r="E128" i="3"/>
  <c r="B128" i="3"/>
  <c r="D8" i="3"/>
  <c r="C7" i="4"/>
  <c r="D7" i="5"/>
  <c r="G42" i="3"/>
  <c r="C6" i="4"/>
  <c r="B121" i="3"/>
  <c r="A39" i="4"/>
  <c r="C117" i="3"/>
  <c r="L97" i="3"/>
  <c r="L95" i="3"/>
  <c r="K77" i="3" l="1"/>
  <c r="K75" i="3"/>
  <c r="K74" i="3"/>
  <c r="K70" i="3"/>
  <c r="K68" i="3"/>
  <c r="K66" i="3"/>
  <c r="H77" i="3"/>
  <c r="H54" i="3"/>
  <c r="H52" i="3"/>
  <c r="I70" i="3"/>
  <c r="I66" i="3"/>
  <c r="K64" i="3"/>
  <c r="K50" i="3"/>
  <c r="K48"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42" i="3"/>
  <c r="L68" i="3"/>
  <c r="F90" i="3"/>
  <c r="F91" i="3"/>
  <c r="F92" i="3"/>
  <c r="F93" i="3"/>
  <c r="F94" i="3"/>
  <c r="F95" i="3"/>
  <c r="F96" i="3"/>
  <c r="F97" i="3"/>
  <c r="F100" i="3"/>
  <c r="F101" i="3"/>
  <c r="F102" i="3"/>
  <c r="F103" i="3"/>
  <c r="F104" i="3"/>
  <c r="F105" i="3"/>
  <c r="F106" i="3"/>
  <c r="F107" i="3"/>
  <c r="F108" i="3"/>
  <c r="F109" i="3"/>
  <c r="F110" i="3"/>
  <c r="F111" i="3"/>
  <c r="F112" i="3"/>
  <c r="F113" i="3"/>
  <c r="F114" i="3"/>
  <c r="F115" i="3"/>
  <c r="F89" i="3"/>
  <c r="F74" i="3"/>
  <c r="F75" i="3"/>
  <c r="F76" i="3"/>
  <c r="F77" i="3"/>
  <c r="F78" i="3"/>
  <c r="F79" i="3"/>
  <c r="F80" i="3"/>
  <c r="F81" i="3"/>
  <c r="F82" i="3"/>
  <c r="F83" i="3"/>
  <c r="F84" i="3"/>
  <c r="F85" i="3"/>
  <c r="F86" i="3"/>
  <c r="F87" i="3"/>
  <c r="F88" i="3"/>
  <c r="F73"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100" i="3"/>
  <c r="E101" i="3"/>
  <c r="E102" i="3"/>
  <c r="E103" i="3"/>
  <c r="E104" i="3"/>
  <c r="E105" i="3"/>
  <c r="E106" i="3"/>
  <c r="E107" i="3"/>
  <c r="E108" i="3"/>
  <c r="E109" i="3"/>
  <c r="E110" i="3"/>
  <c r="E111" i="3"/>
  <c r="E112" i="3"/>
  <c r="E113" i="3"/>
  <c r="E114" i="3"/>
  <c r="E115" i="3"/>
  <c r="L87" i="3" l="1"/>
  <c r="L90" i="3"/>
  <c r="L92" i="3"/>
  <c r="L110" i="3"/>
  <c r="L113" i="3"/>
  <c r="K113" i="3"/>
  <c r="K110" i="3"/>
  <c r="K97" i="3"/>
  <c r="K95" i="3"/>
  <c r="K92" i="3"/>
  <c r="K87" i="3"/>
  <c r="K83" i="3"/>
  <c r="K81" i="3"/>
  <c r="K79" i="3"/>
  <c r="K62" i="3"/>
  <c r="K60" i="3"/>
  <c r="I42" i="3"/>
  <c r="I44" i="3"/>
  <c r="I46" i="3"/>
  <c r="I48" i="3"/>
  <c r="I50" i="3"/>
  <c r="I52" i="3"/>
  <c r="I58" i="3"/>
  <c r="I60" i="3"/>
  <c r="I62" i="3"/>
  <c r="I64" i="3"/>
  <c r="I75" i="3"/>
  <c r="G95" i="3"/>
  <c r="G97" i="3"/>
  <c r="G110" i="3"/>
  <c r="G113" i="3"/>
  <c r="H113" i="3"/>
  <c r="H110" i="3"/>
  <c r="H97" i="3"/>
  <c r="H95" i="3"/>
  <c r="H92" i="3"/>
  <c r="H79" i="3"/>
  <c r="H90" i="3"/>
  <c r="H83" i="3"/>
  <c r="H81" i="3"/>
  <c r="H74" i="3"/>
  <c r="H68" i="3"/>
  <c r="G92" i="3"/>
  <c r="G90" i="3"/>
  <c r="G87" i="3"/>
  <c r="G83" i="3"/>
  <c r="G81" i="3"/>
  <c r="G79" i="3"/>
  <c r="G77" i="3"/>
  <c r="G75" i="3"/>
  <c r="G74" i="3"/>
  <c r="G70" i="3"/>
  <c r="G68" i="3"/>
  <c r="G66" i="3"/>
  <c r="G64" i="3"/>
  <c r="G62" i="3"/>
  <c r="G60" i="3"/>
  <c r="G58" i="3"/>
  <c r="G54" i="3"/>
  <c r="G52" i="3"/>
  <c r="G50" i="3"/>
  <c r="G48" i="3"/>
  <c r="G46" i="3"/>
  <c r="G44" i="3"/>
  <c r="F42" i="3"/>
  <c r="E42" i="3"/>
  <c r="D4" i="5"/>
  <c r="D5" i="5"/>
  <c r="D6" i="5"/>
  <c r="D3" i="5"/>
  <c r="C4" i="4"/>
  <c r="C5" i="4"/>
  <c r="C3" i="4"/>
  <c r="D6" i="3"/>
  <c r="D7" i="3"/>
  <c r="D5" i="3"/>
  <c r="D4" i="3"/>
  <c r="K90" i="3" l="1"/>
  <c r="K58" i="3"/>
  <c r="K54" i="3"/>
  <c r="K52" i="3"/>
  <c r="K46" i="3"/>
  <c r="K44" i="3"/>
  <c r="K42" i="3"/>
  <c r="H87" i="3"/>
</calcChain>
</file>

<file path=xl/sharedStrings.xml><?xml version="1.0" encoding="utf-8"?>
<sst xmlns="http://schemas.openxmlformats.org/spreadsheetml/2006/main" count="692" uniqueCount="287">
  <si>
    <t>LEMBAGA AKREDITASI MANDIRI EKONOMI, MANAJEMEN, BISNIS DAN AKUNTANSI</t>
  </si>
  <si>
    <t>Perguruan Tinggi</t>
  </si>
  <si>
    <t>Fakultas</t>
  </si>
  <si>
    <t>Departemen</t>
  </si>
  <si>
    <t>Program Studi</t>
  </si>
  <si>
    <t>:</t>
  </si>
  <si>
    <t>No.</t>
  </si>
  <si>
    <t>Kriteria &amp; Deskripsi</t>
  </si>
  <si>
    <t>Dimensi</t>
  </si>
  <si>
    <t>Indikator</t>
  </si>
  <si>
    <t xml:space="preserve">Evaluasi Asesor </t>
  </si>
  <si>
    <t>Status*)</t>
  </si>
  <si>
    <t>Tingkat Daya Saing</t>
  </si>
  <si>
    <t>Visi</t>
  </si>
  <si>
    <t>Misi</t>
  </si>
  <si>
    <t>Tujuan</t>
  </si>
  <si>
    <t>Strategi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</si>
  <si>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</si>
  <si>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</si>
  <si>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</si>
  <si>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Tata Kelola</t>
  </si>
  <si>
    <t>Kerjasama</t>
  </si>
  <si>
    <t>Kebijakan dan Prosedur Penerimaan Mahasiswa</t>
  </si>
  <si>
    <t>Kesejahteraan Mahasiswa</t>
  </si>
  <si>
    <t>Unit Pengelola Program Studi mendeskripsikan fasilitas dan proses belajar yang memerhatikan kesejahteraan mahasiswa.</t>
  </si>
  <si>
    <t>Pengembangan Karir Mahasiswa</t>
  </si>
  <si>
    <t>Kecukupan dan Kualifikasi Dosen</t>
  </si>
  <si>
    <t>Pengelolaan Dosen</t>
  </si>
  <si>
    <t>Kecukupan dan Kualifikasi Tenaga Kependidikan</t>
  </si>
  <si>
    <t>Pengembangan Tenaga Kependidikan</t>
  </si>
  <si>
    <t>Keuangan</t>
  </si>
  <si>
    <t>Sarana dan Prasarana</t>
  </si>
  <si>
    <t xml:space="preserve">Unit Pengelola Program Studi menjelaskan usaha-usaha yang dilakukan untuk menjamin keberlanjutan sumber daya keuangan dalam mencapai visi, misi, tujuan dan strategi. </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</si>
  <si>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</si>
  <si>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Kurikulum</t>
  </si>
  <si>
    <t>Jaminan Pembelajaran</t>
  </si>
  <si>
    <t>Pelaksanaan dan Pendanaan</t>
  </si>
  <si>
    <t>Diseminasi dan Kontribusi hasil</t>
  </si>
  <si>
    <t>Pendidikan dan Pengajaran</t>
  </si>
  <si>
    <t>Unit Pengelola Program Studi melakukan evaluasi pada proses pembelajaran yang merupakan bagian dari penilaian kinerja dosen.</t>
  </si>
  <si>
    <t>Unit Pengelola Program Studi melakukan evaluasi pada proses pembelajaran yang merupakan bagian dari penilaian kinerja tenaga kependidikan.</t>
  </si>
  <si>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</si>
  <si>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t>1.a.1</t>
  </si>
  <si>
    <t>1.a.2</t>
  </si>
  <si>
    <t>1.b.1</t>
  </si>
  <si>
    <t>1.b.2</t>
  </si>
  <si>
    <t>1.c.1</t>
  </si>
  <si>
    <t>1.c.2</t>
  </si>
  <si>
    <t>1.d.1</t>
  </si>
  <si>
    <t>1.d.2</t>
  </si>
  <si>
    <t>2.a.1</t>
  </si>
  <si>
    <t>2.a.2</t>
  </si>
  <si>
    <t>2.b.1</t>
  </si>
  <si>
    <t>2.b.2</t>
  </si>
  <si>
    <t>2.c.1</t>
  </si>
  <si>
    <t>2.c.2</t>
  </si>
  <si>
    <t>2.c..3</t>
  </si>
  <si>
    <t>2.c.4</t>
  </si>
  <si>
    <t>3.a.1</t>
  </si>
  <si>
    <t>3.a.2</t>
  </si>
  <si>
    <t>3.b.1</t>
  </si>
  <si>
    <t>3.b.2</t>
  </si>
  <si>
    <t>3.c.1</t>
  </si>
  <si>
    <t>3.c.2</t>
  </si>
  <si>
    <t>3.d.1</t>
  </si>
  <si>
    <t>3.d.2</t>
  </si>
  <si>
    <t>4.a.1</t>
  </si>
  <si>
    <t>4.a.2</t>
  </si>
  <si>
    <t>4.b.1</t>
  </si>
  <si>
    <t>4.b.2</t>
  </si>
  <si>
    <t>4.b.3</t>
  </si>
  <si>
    <t>5.a.1</t>
  </si>
  <si>
    <t>5.a.2</t>
  </si>
  <si>
    <t>5.b.1</t>
  </si>
  <si>
    <t>5.b.2</t>
  </si>
  <si>
    <t>6.a.1</t>
  </si>
  <si>
    <t>6.a.2</t>
  </si>
  <si>
    <t>6.b.1</t>
  </si>
  <si>
    <t>6.b.2</t>
  </si>
  <si>
    <t>6.b.3</t>
  </si>
  <si>
    <t>7.a.1</t>
  </si>
  <si>
    <t>7.a.2</t>
  </si>
  <si>
    <t>7.b.1</t>
  </si>
  <si>
    <t>7.b.2</t>
  </si>
  <si>
    <t>8.a.1</t>
  </si>
  <si>
    <t>8.a.2</t>
  </si>
  <si>
    <t>8.b.1</t>
  </si>
  <si>
    <t>8.b.2</t>
  </si>
  <si>
    <t>9.a.1</t>
  </si>
  <si>
    <t>9.a.2</t>
  </si>
  <si>
    <t>9.a.3</t>
  </si>
  <si>
    <t>9.a.4</t>
  </si>
  <si>
    <t>9.a.5</t>
  </si>
  <si>
    <t>9.b.1</t>
  </si>
  <si>
    <t>9.b.2</t>
  </si>
  <si>
    <t>9.b.3</t>
  </si>
  <si>
    <t xml:space="preserve">*) Diisi dengan checklist dan mengacu pada dokumen DL-09 Panduan Penilaian Akreditasi Program Studi LAMEMBA.  </t>
  </si>
  <si>
    <t>SN-Dikti</t>
  </si>
  <si>
    <t>Hasil AK Asesor I</t>
  </si>
  <si>
    <t>Hasil AK Asesor II</t>
  </si>
  <si>
    <t>Deskripsi Penilaian Asesor Berdasarkan Analisis Asesmen Kecukupan</t>
  </si>
  <si>
    <t xml:space="preserve">Menyetujui, </t>
  </si>
  <si>
    <t>Asesor I</t>
  </si>
  <si>
    <t>Asesor II</t>
  </si>
  <si>
    <t>BERITA ACARA ASESMEN LAPANGAN PROGRAM STUDI</t>
  </si>
  <si>
    <t xml:space="preserve">Perguruan Tinggi                          </t>
  </si>
  <si>
    <t xml:space="preserve">Fakultas                                           </t>
  </si>
  <si>
    <t xml:space="preserve">Departemen                                   </t>
  </si>
  <si>
    <t xml:space="preserve">Program Studi                                </t>
  </si>
  <si>
    <t xml:space="preserve">Tanggal Asesmen Lapangan     </t>
  </si>
  <si>
    <t>Pada hari …………… tanggal …………20…., telah dilaksanakan asesmen lapangan, untuk akreditasi Program Studi ………….., Jurusan ………………, Fakultas ….……,  Universitas/Institut/Sekolah Tinggi/Politeknik/Akademi *)………………………………..</t>
  </si>
  <si>
    <t>Dari kegiatan tersebut diperoleh informasi butir-butir borang yang sesuai/tidak sesuai dengan kenyataan, dengan penjelasan sebagai tercantum di dalam daftar sebagai berikut.</t>
  </si>
  <si>
    <t>Deskripsi Asesor Berdasarkan Analisis dan Evaluasi Lapangan</t>
  </si>
  <si>
    <t>KRITERIA 1 VISI, MISI, TUJUAN DAN STRATEGI</t>
  </si>
  <si>
    <t>KRITERIA 2 TATA PAMONG, TATA KELOLA DAN KERJASAMA</t>
  </si>
  <si>
    <t>KRITERIA 3 MAHASISWA</t>
  </si>
  <si>
    <t>KRITERIA 4 SUMBER DAYA MANUSIA</t>
  </si>
  <si>
    <t>KRITERIA 5 KEUANGAN, SARANA DAN PRASARANA</t>
  </si>
  <si>
    <t>KRITERIA 6 PENDIDIKAN</t>
  </si>
  <si>
    <t>KRITERIA 7 PENELITIAN</t>
  </si>
  <si>
    <t>KRITERIA 8 PENGABDIAN KEPADA MASYARAKAT</t>
  </si>
  <si>
    <t>KRITERIA 9 LUARAN DAN CAPAIAN TRIDHARMA</t>
  </si>
  <si>
    <t>AKREDITASI PROGRAM STUDI</t>
  </si>
  <si>
    <t>LEMBAGA AKREDITASI MANDIRI EKONOMI, MANAJEMEN, AKUNTANSI DAN BISNIS</t>
  </si>
  <si>
    <t>Pilih Program:</t>
  </si>
  <si>
    <t>ASESMEN LAPANGAN</t>
  </si>
  <si>
    <t>Kota Penilaian</t>
  </si>
  <si>
    <t>Kode Panel</t>
  </si>
  <si>
    <t>TS</t>
  </si>
  <si>
    <t>/</t>
  </si>
  <si>
    <t>TS = Tahun akademik penuh terakhir saat pengajuan usulan akreditasi</t>
  </si>
  <si>
    <t>Pemenuhan Syarat Perlu Peringkat Akreditasi</t>
  </si>
  <si>
    <t>Standar Pendidikan Tinggi yang ditetapkan oleh Perguruan Tinggi sesuai atau melampaui**)</t>
  </si>
  <si>
    <t>Target pada Rencana Strategis</t>
  </si>
  <si>
    <t>Status</t>
  </si>
  <si>
    <t>Standar Pendidikan Tinggi yang ditetapkan oleh Perguruan Tinggi sesuai atau melampaui</t>
  </si>
  <si>
    <t xml:space="preserve"> Pemenuhan Syarat Perlu Peringkat Akreditasi</t>
  </si>
  <si>
    <t>atau yang Ditugaskan</t>
  </si>
  <si>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</si>
  <si>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</si>
  <si>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</si>
  <si>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</si>
  <si>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</si>
  <si>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</si>
  <si>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</si>
  <si>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</si>
  <si>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</si>
  <si>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</si>
  <si>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</si>
  <si>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</si>
  <si>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</si>
  <si>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</si>
  <si>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</si>
  <si>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</si>
  <si>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</si>
  <si>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</si>
  <si>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Layanan Akademik Mahasiswa</t>
  </si>
  <si>
    <t>Kinerja Akademik Mahasiswa</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</si>
  <si>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</si>
  <si>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</si>
  <si>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</si>
  <si>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</si>
  <si>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</si>
  <si>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3.e.1</t>
  </si>
  <si>
    <t>3.e.2</t>
  </si>
  <si>
    <t>Unit Pengelola Program Studi menugaskan dosen tetap dan dosen tidak tetap dengan jumlah dan kualifikasi yang sesuai dengan visi, misi, tujuan dan strategi serta memenuhi aturan SN-Dikti. ***)</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</si>
  <si>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</si>
  <si>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</si>
  <si>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</si>
  <si>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</si>
  <si>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</si>
  <si>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4.a.3</t>
  </si>
  <si>
    <t>4.a.4</t>
  </si>
  <si>
    <t>4.a.5</t>
  </si>
  <si>
    <t>4.a.6</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</si>
  <si>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</si>
  <si>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</si>
  <si>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</si>
  <si>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</si>
  <si>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</si>
  <si>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</si>
  <si>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</si>
  <si>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</si>
  <si>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</si>
  <si>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</si>
  <si>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</si>
  <si>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</si>
  <si>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</si>
  <si>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</si>
  <si>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</si>
  <si>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</si>
  <si>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</si>
  <si>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</si>
  <si>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</si>
  <si>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8.a.3</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</si>
  <si>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</si>
  <si>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</si>
  <si>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</si>
  <si>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</si>
  <si>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</si>
  <si>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</si>
  <si>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</si>
  <si>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</si>
  <si>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</si>
  <si>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Penelitian</t>
  </si>
  <si>
    <t xml:space="preserve">Pengabdian kepada Masyarakat </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</si>
  <si>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</si>
  <si>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</si>
  <si>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</si>
  <si>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9.c.1</t>
  </si>
  <si>
    <t>9.c.2</t>
  </si>
  <si>
    <t>9.c.3</t>
  </si>
  <si>
    <t>9.a.6</t>
  </si>
  <si>
    <t>9.a.7</t>
  </si>
  <si>
    <t>9.a.8</t>
  </si>
  <si>
    <t>9.a.9</t>
  </si>
  <si>
    <t>9.a.10</t>
  </si>
  <si>
    <t>9.a.11</t>
  </si>
  <si>
    <r>
      <rPr>
        <b/>
        <sz val="12"/>
        <color theme="1"/>
        <rFont val="Calibri"/>
        <family val="2"/>
        <scheme val="minor"/>
      </rPr>
      <t xml:space="preserve">LUARAN DAN CAPAIAN TRIDHARMA
</t>
    </r>
    <r>
      <rPr>
        <sz val="12"/>
        <color theme="1"/>
        <rFont val="Calibri"/>
        <family val="2"/>
        <scheme val="minor"/>
      </rPr>
      <t>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t>
    </r>
  </si>
  <si>
    <r>
      <t xml:space="preserve">PENGABDIAN KEPADA MASYARAKAT
</t>
    </r>
    <r>
      <rPr>
        <sz val="12"/>
        <color theme="1"/>
        <rFont val="Calibri"/>
        <family val="2"/>
        <scheme val="minor"/>
      </rPr>
      <t xml:space="preserve">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</si>
  <si>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r>
      <t xml:space="preserve">PENELITIAN
</t>
    </r>
    <r>
      <rPr>
        <sz val="12"/>
        <color theme="1"/>
        <rFont val="Calibri"/>
        <family val="2"/>
        <scheme val="minor"/>
      </rPr>
      <t>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</si>
  <si>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</si>
  <si>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r>
      <rPr>
        <b/>
        <sz val="12"/>
        <color theme="1"/>
        <rFont val="Calibri"/>
        <family val="2"/>
        <scheme val="minor"/>
      </rPr>
      <t xml:space="preserve">SUMBER DAYA MANUSIA 
</t>
    </r>
    <r>
      <rPr>
        <sz val="12"/>
        <color theme="1"/>
        <rFont val="Calibri"/>
        <family val="2"/>
        <scheme val="minor"/>
      </rPr>
      <t>Unit Pengelola Program Studi menjelaskan kemampuannya untuk memenuhi kebutuhan akan dosen dan tenaga kependidikan secara kuantitatif dan kualitatif sesuai dengan visi, misi, tujuan dan strategi Unit Pengelola Program Studi</t>
    </r>
  </si>
  <si>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</si>
  <si>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</si>
  <si>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</si>
  <si>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7.a.3</t>
  </si>
  <si>
    <t xml:space="preserve">Unit Pengelola Program Studi mendeskripsikan tingkat pemenuhan target capaian pembelajaran program studi. </t>
  </si>
  <si>
    <t>Unit Pengelola Program Studi mendeskripsikan hasil intervensi dan penerapan penyesuaian/peninjauan kurikulum untuk perbaikan kualitas pembelajaran berdasar tingkat pemenuhan capaian pembelajaran dan masukan dari para pemangku kepentingan.</t>
  </si>
  <si>
    <t>9.a.12</t>
  </si>
  <si>
    <t>9.a.13</t>
  </si>
  <si>
    <t>6.b.4</t>
  </si>
  <si>
    <t>Per Indikator</t>
  </si>
  <si>
    <t>Per Dimensi</t>
  </si>
  <si>
    <t>FORMULIR PENILAIAN ASESMEN LAPANGAN AKREDITASI PROGRAM STUDI</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</si>
  <si>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</si>
  <si>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Tanggal Asesmen Lapangan</t>
  </si>
  <si>
    <t>Berita acara visitasi ini ditandatangani oleh Asesor dan Pimpinan UPPS/Ketua Program Studi setelah isi tabel tersebut di atas diperiksa dan disetujui oleh Pimpinan UPPS/Ketua Program Studi.</t>
  </si>
  <si>
    <t>Pimpinan UPPS/Ketua Program Studi</t>
  </si>
  <si>
    <t>***) Indikator yang merupakan bagian dari Syarat Perlu Terakreditasi.</t>
  </si>
  <si>
    <t>Tanggal Penilaian</t>
  </si>
  <si>
    <t>Program Sarjana</t>
  </si>
  <si>
    <t xml:space="preserve">Perguruan Tinggi </t>
  </si>
  <si>
    <t>Unit Pengelola Program Studi</t>
  </si>
  <si>
    <t>(Penilaian Tim Asesor)</t>
  </si>
  <si>
    <t>(Kota, Tanggal)</t>
  </si>
  <si>
    <t>I. ………………………………                                         ………………..</t>
  </si>
  <si>
    <t>II. ………………………………                                        ………………..</t>
  </si>
  <si>
    <t>(……………………………………)</t>
  </si>
  <si>
    <t>Berdasarkan hasil asesmen kecukupan dan asesmen lapangan, tim asesor memberikan rekomendasi pembinaan Program Studi dan Unit Pengelola Program Studi sebagai berikut:</t>
  </si>
  <si>
    <t>REKOMENDASI PEMBINAAN PROGRAM STUDI DAN UNIT PENGELOLA PROGRAM STUDI</t>
  </si>
  <si>
    <t>Rekomendasi Hasil AL :</t>
  </si>
  <si>
    <t>Asesor                                                                        Tanda Tangan</t>
  </si>
  <si>
    <r>
      <t>Rekomendasi ditulis dalam bentuk uraian menyeluruh dan kualitatif atas setiap kriteria yang menjelaskan kekuatan (keunggulan) dan kelemahan dari program studi yang disertai dengan pemberian apresiasi/komendasi (</t>
    </r>
    <r>
      <rPr>
        <i/>
        <sz val="12"/>
        <color rgb="FF000000"/>
        <rFont val="Calibri"/>
        <family val="2"/>
      </rPr>
      <t>commendation</t>
    </r>
    <r>
      <rPr>
        <sz val="12"/>
        <color rgb="FF000000"/>
        <rFont val="Calibri"/>
        <family val="2"/>
      </rPr>
      <t>) atas hasil yang telah dicapai, serta pemberian saran perbaikan/rekomendasi (</t>
    </r>
    <r>
      <rPr>
        <i/>
        <sz val="12"/>
        <color rgb="FF000000"/>
        <rFont val="Calibri"/>
        <family val="2"/>
      </rPr>
      <t>recommendation</t>
    </r>
    <r>
      <rPr>
        <sz val="12"/>
        <color rgb="FF000000"/>
        <rFont val="Calibri"/>
        <family val="2"/>
      </rPr>
      <t>) untuk hal-hal yang masih harus diperbaiki dan ditingkatkan dengan memerhatikan visi, misi, tujuan dan strategi Unit Pengelola Program Studi.</t>
    </r>
  </si>
  <si>
    <t>Asesor I :</t>
  </si>
  <si>
    <t>Asesor II :</t>
  </si>
  <si>
    <t>….................................................</t>
  </si>
  <si>
    <t>REKAPITULASI PENILAIAN</t>
  </si>
  <si>
    <t>Pemenuhan Indikator</t>
  </si>
  <si>
    <t xml:space="preserve">Pemenuhan Standar Pendidikan Tinggi yang ditetapkan oleh Perguruan Tinggi </t>
  </si>
  <si>
    <t>Sesuai SN-Dikti</t>
  </si>
  <si>
    <t>Sesuai Target pada Rencana Strategis</t>
  </si>
  <si>
    <t>Melampaui SN-Dikti</t>
  </si>
  <si>
    <t>Melampaui Target pada Rencana Strategis</t>
  </si>
  <si>
    <t>Level Lokal/Wilayah</t>
  </si>
  <si>
    <t>Level Nasional</t>
  </si>
  <si>
    <t>Level Internasional</t>
  </si>
  <si>
    <t>Unggul</t>
  </si>
  <si>
    <t>Baik Sekali</t>
  </si>
  <si>
    <t>✓</t>
  </si>
  <si>
    <t>Memenuhi Indikator</t>
  </si>
  <si>
    <t>Tidak Memenuhi Indikator</t>
  </si>
  <si>
    <t>Pemenuhan Syarat Perlu Terakreditasi</t>
  </si>
  <si>
    <t>Memenuhi Syarat Perlu</t>
  </si>
  <si>
    <t>Tidak Memenuhi Syarat Perlu</t>
  </si>
  <si>
    <t>REKOMENDASI HASIL AL</t>
  </si>
  <si>
    <t>****) Penilaian secara komprehensif atas kelayakan mutu Program Studi yang memerhatikan interaksi/keterkaitan antar kriteria pada Instrumen APS EMBA.</t>
  </si>
  <si>
    <t>Evaluasi Terintegrasi****):</t>
  </si>
  <si>
    <t>Unit Pengelola Program Studi mendeskripsikan kontribusi intelektual yang ditunjukkan dengan rekognisi pada bidang penelitian yang bermanfaat untuk akademik, profesional dan sosial masyarakat sesuai dengan visi, misi, tujuan dan strategi serta arah perkembangan ekonomi dan bisnis di tingkat lokal, nasional dan internasional.</t>
  </si>
  <si>
    <t>Unit Pengelola Program Studi melakukan evaluasi proses penelitian yang merupakan bagian dari penilaian kinerja dosen.</t>
  </si>
  <si>
    <t>Unit Pengelola Program Studi mendeskripsikan pedoman yang mengatur kontribusi hasil luaran penelitian untuk pengembangan ilmu pengetahuan, praktek dan profesional.</t>
  </si>
  <si>
    <t>Deskripsi Penilaian Setiap Dimensi</t>
  </si>
  <si>
    <t>Salinan Permendikbud Nomor 3 Tahun 2020 tentang Standar Nasional Pendidikan Tinggi</t>
  </si>
  <si>
    <r>
      <t>Pemenuhan Daya Saing 6 Dimensi pada Klaster</t>
    </r>
    <r>
      <rPr>
        <b/>
        <i/>
        <sz val="12"/>
        <color theme="1"/>
        <rFont val="Calibri"/>
        <family val="2"/>
        <scheme val="minor"/>
      </rPr>
      <t xml:space="preserve"> Output dan Outcome</t>
    </r>
  </si>
  <si>
    <r>
      <t xml:space="preserve">Pemenuhan Daya Saing 6 Dimensi pada Klaster </t>
    </r>
    <r>
      <rPr>
        <b/>
        <i/>
        <sz val="12"/>
        <color theme="1"/>
        <rFont val="Calibri"/>
        <family val="2"/>
        <scheme val="minor"/>
      </rPr>
      <t>Output dan Outcome</t>
    </r>
  </si>
  <si>
    <t>Pemenuhan Daya Saing (21 Dimensi Terpilih Penentu Daya Saing pada Level Lokal/Wilayah, Nasional, atau Internasional)</t>
  </si>
  <si>
    <t>Pemenuhan Daya Saing (6 Dimensi Lainnya Penentu Daya Saing pada Level Lokal/Wilayah atau Nasional)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</si>
</sst>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font>
    <font>
      <b/>
      <sz val="11"/>
      <color theme="1"/>
      <name val="Calibri"/>
      <family val="2"/>
      <scheme val="minor"/>
    </font>
    <font>
      <i/>
      <sz val="12"/>
      <color theme="1"/>
      <name val="Calibri"/>
      <family val="2"/>
      <scheme val="minor"/>
    </font>
    <font>
      <sz val="10"/>
      <color rgb="FF000000"/>
      <name val="Arial"/>
      <family val="2"/>
    </font>
    <font>
      <sz val="10"/>
      <color rgb="FF000000"/>
      <name val="Calibri"/>
      <family val="2"/>
    </font>
    <font>
      <sz val="11"/>
      <color rgb="FF000000"/>
      <name val="Calibri"/>
      <family val="2"/>
    </font>
    <font>
      <b/>
      <sz val="14"/>
      <color rgb="FF000000"/>
      <name val="Calibri"/>
      <family val="2"/>
    </font>
    <font>
      <i/>
      <sz val="12"/>
      <color rgb="FF000000"/>
      <name val="Calibri"/>
      <family val="2"/>
    </font>
    <font>
      <b/>
      <sz val="12"/>
      <color rgb="FF000000"/>
      <name val="Calibri"/>
      <family val="2"/>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sz val="12"/>
      <color theme="1"/>
      <name val="Calibri (Body)"/>
    </font>
    <font>
      <b/>
      <sz val="12"/>
      <color theme="1"/>
      <name val="Calibri (Body)"/>
    </font>
    <font>
      <b/>
      <sz val="10"/>
      <color rgb="FF000000"/>
      <name val="Calibri"/>
      <family val="2"/>
    </font>
    <font>
      <b/>
      <sz val="10"/>
      <color rgb="FF000000"/>
      <name val="Arial"/>
      <family val="2"/>
    </font>
    <font>
      <sz val="8"/>
      <name val="Calibri"/>
      <family val="2"/>
      <scheme val="minor"/>
    </font>
    <font>
      <sz val="11"/>
      <color theme="1"/>
      <name val="Arial"/>
      <family val="2"/>
    </font>
    <font>
      <u/>
      <sz val="12"/>
      <color theme="10"/>
      <name val="Calibri"/>
      <family val="2"/>
      <scheme val="minor"/>
    </font>
    <font>
      <u/>
      <sz val="12"/>
      <name val="Calibri"/>
      <family val="2"/>
      <scheme val="minor"/>
    </font>
    <font>
      <b/>
      <i/>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xf numFmtId="0" fontId="22" fillId="0" borderId="0" applyNumberFormat="0" applyFill="0" applyBorder="0" applyAlignment="0" applyProtection="0"/>
  </cellStyleXfs>
  <cellXfs count="215">
    <xf numFmtId="0" fontId="0" fillId="0" borderId="0" xfId="0"/>
    <xf numFmtId="0" fontId="1" fillId="0" borderId="0" xfId="0" applyFont="1" applyAlignment="1">
      <alignment horizontal="left" vertical="top"/>
    </xf>
    <xf numFmtId="0" fontId="0" fillId="0" borderId="0" xfId="0" applyAlignment="1">
      <alignment horizontal="center" vertical="center" wrapText="1"/>
    </xf>
    <xf numFmtId="0" fontId="6" fillId="0" borderId="0" xfId="0" applyFont="1" applyAlignment="1">
      <alignment vertical="top" wrapText="1"/>
    </xf>
    <xf numFmtId="0" fontId="7" fillId="0" borderId="0" xfId="0" applyFont="1" applyAlignment="1">
      <alignment horizontal="center"/>
    </xf>
    <xf numFmtId="0" fontId="6" fillId="0" borderId="0" xfId="0" applyFont="1" applyAlignment="1">
      <alignment horizontal="center" vertical="top" wrapText="1"/>
    </xf>
    <xf numFmtId="0" fontId="3" fillId="0" borderId="0" xfId="1" applyFont="1"/>
    <xf numFmtId="0" fontId="0" fillId="0" borderId="0" xfId="0" applyAlignment="1">
      <alignment horizontal="right" vertical="top"/>
    </xf>
    <xf numFmtId="0" fontId="3" fillId="0" borderId="0" xfId="1" applyFont="1" applyAlignment="1">
      <alignment horizontal="left" vertical="center"/>
    </xf>
    <xf numFmtId="0" fontId="11" fillId="0" borderId="0" xfId="1" applyFont="1"/>
    <xf numFmtId="0" fontId="3" fillId="0" borderId="0" xfId="1" applyFont="1" applyAlignment="1" applyProtection="1">
      <alignment vertical="top" wrapText="1"/>
      <protection locked="0"/>
    </xf>
    <xf numFmtId="0" fontId="3" fillId="0" borderId="0" xfId="1" applyFont="1" applyAlignment="1" applyProtection="1">
      <alignment horizontal="left" vertical="top" wrapText="1"/>
      <protection locked="0"/>
    </xf>
    <xf numFmtId="0" fontId="3" fillId="0" borderId="0" xfId="1" applyFont="1" applyAlignment="1">
      <alignment vertical="top"/>
    </xf>
    <xf numFmtId="0" fontId="3" fillId="0" borderId="0" xfId="1" applyFont="1" applyAlignment="1">
      <alignment horizontal="left" vertical="top"/>
    </xf>
    <xf numFmtId="0" fontId="3" fillId="0" borderId="0" xfId="1" applyFont="1" applyAlignment="1">
      <alignment horizontal="center" vertical="top" wrapText="1"/>
    </xf>
    <xf numFmtId="0" fontId="3" fillId="0" borderId="0" xfId="1" applyFont="1" applyAlignment="1" applyProtection="1">
      <alignment horizontal="left" vertical="top"/>
      <protection locked="0"/>
    </xf>
    <xf numFmtId="0" fontId="0" fillId="0" borderId="0" xfId="0" applyAlignment="1">
      <alignment horizontal="center"/>
    </xf>
    <xf numFmtId="0" fontId="1" fillId="3" borderId="0" xfId="0" applyFont="1" applyFill="1" applyAlignment="1">
      <alignment vertical="center"/>
    </xf>
    <xf numFmtId="0" fontId="0" fillId="3" borderId="0" xfId="0" applyFill="1"/>
    <xf numFmtId="0" fontId="12" fillId="3" borderId="0" xfId="0" applyFont="1" applyFill="1" applyAlignment="1">
      <alignment vertical="center"/>
    </xf>
    <xf numFmtId="0" fontId="2" fillId="3" borderId="0" xfId="0" applyFont="1" applyFill="1" applyAlignment="1">
      <alignment vertical="center"/>
    </xf>
    <xf numFmtId="0" fontId="1" fillId="3" borderId="9" xfId="0" applyFont="1" applyFill="1" applyBorder="1" applyAlignment="1">
      <alignment vertical="center"/>
    </xf>
    <xf numFmtId="0" fontId="0" fillId="3" borderId="9" xfId="0" applyFill="1" applyBorder="1"/>
    <xf numFmtId="0" fontId="14" fillId="3" borderId="0" xfId="0" applyFont="1" applyFill="1" applyAlignment="1">
      <alignment vertical="top"/>
    </xf>
    <xf numFmtId="0" fontId="15" fillId="3" borderId="0" xfId="0" applyFont="1" applyFill="1" applyAlignment="1">
      <alignment vertical="center"/>
    </xf>
    <xf numFmtId="0" fontId="1" fillId="4" borderId="0" xfId="0" applyFont="1" applyFill="1" applyAlignment="1">
      <alignment horizontal="left" vertical="center"/>
    </xf>
    <xf numFmtId="0" fontId="0" fillId="3" borderId="0" xfId="0" applyFill="1" applyAlignment="1">
      <alignment vertical="center"/>
    </xf>
    <xf numFmtId="0" fontId="1" fillId="3" borderId="0" xfId="0" applyFont="1" applyFill="1" applyAlignment="1">
      <alignment horizontal="left" vertical="center"/>
    </xf>
    <xf numFmtId="0" fontId="0" fillId="3" borderId="0" xfId="0" applyFill="1" applyAlignment="1">
      <alignment horizontal="left"/>
    </xf>
    <xf numFmtId="0" fontId="1" fillId="3" borderId="0" xfId="0" applyFont="1" applyFill="1" applyAlignment="1">
      <alignment horizontal="center" vertical="center"/>
    </xf>
    <xf numFmtId="0" fontId="14" fillId="3" borderId="0" xfId="0" applyFont="1" applyFill="1" applyAlignment="1">
      <alignment vertical="center"/>
    </xf>
    <xf numFmtId="0" fontId="18" fillId="0" borderId="0" xfId="0" applyFont="1" applyAlignment="1">
      <alignment horizontal="center"/>
    </xf>
    <xf numFmtId="0" fontId="19" fillId="0" borderId="0" xfId="0" applyFont="1" applyAlignment="1">
      <alignment horizontal="center" vertical="top" wrapText="1"/>
    </xf>
    <xf numFmtId="0" fontId="6" fillId="0" borderId="0" xfId="0" applyFont="1" applyAlignment="1">
      <alignment horizontal="left" vertical="top"/>
    </xf>
    <xf numFmtId="0" fontId="6" fillId="0" borderId="0" xfId="0" applyFont="1" applyAlignment="1">
      <alignment vertical="top"/>
    </xf>
    <xf numFmtId="0" fontId="19" fillId="0" borderId="0" xfId="0" applyFont="1" applyAlignment="1">
      <alignment horizontal="center" vertical="top"/>
    </xf>
    <xf numFmtId="0" fontId="7" fillId="0" borderId="0" xfId="0" applyFont="1" applyAlignment="1" applyProtection="1">
      <alignment horizontal="center"/>
      <protection locked="0"/>
    </xf>
    <xf numFmtId="0" fontId="6" fillId="0" borderId="0" xfId="0" applyFont="1" applyProtection="1">
      <protection locked="0"/>
    </xf>
    <xf numFmtId="0" fontId="19" fillId="0" borderId="0" xfId="0" applyFont="1" applyAlignment="1" applyProtection="1">
      <alignment horizontal="center"/>
      <protection locked="0"/>
    </xf>
    <xf numFmtId="0" fontId="1" fillId="0" borderId="0" xfId="0" applyFont="1" applyAlignment="1">
      <alignment horizontal="center"/>
    </xf>
    <xf numFmtId="0" fontId="0" fillId="0" borderId="0" xfId="0" applyAlignment="1" applyProtection="1">
      <alignment horizontal="center"/>
      <protection locked="0"/>
    </xf>
    <xf numFmtId="0" fontId="6" fillId="0" borderId="0" xfId="0" applyFont="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 fillId="0" borderId="0" xfId="0" applyFont="1" applyAlignment="1" applyProtection="1">
      <alignment horizontal="left"/>
      <protection locked="0"/>
    </xf>
    <xf numFmtId="0" fontId="0" fillId="0" borderId="1" xfId="0"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1" fillId="4" borderId="0" xfId="0" applyFont="1" applyFill="1" applyAlignment="1">
      <alignment horizontal="left" vertical="center"/>
    </xf>
    <xf numFmtId="0" fontId="1" fillId="0" borderId="1" xfId="0" applyFont="1" applyBorder="1" applyAlignment="1">
      <alignment horizontal="center" vertical="center" wrapText="1"/>
    </xf>
    <xf numFmtId="0" fontId="0" fillId="0" borderId="0" xfId="0" applyAlignment="1">
      <alignment horizontal="left" vertical="center" wrapText="1"/>
    </xf>
    <xf numFmtId="0" fontId="6" fillId="0" borderId="0" xfId="0" applyFont="1" applyAlignment="1">
      <alignment horizontal="left" vertical="top" wrapText="1"/>
    </xf>
    <xf numFmtId="0" fontId="6" fillId="0" borderId="0" xfId="0" applyFont="1" applyAlignment="1" applyProtection="1">
      <alignment horizontal="left" vertical="center" wrapText="1"/>
      <protection locked="0"/>
    </xf>
    <xf numFmtId="0" fontId="7" fillId="0" borderId="0" xfId="0" applyFont="1" applyAlignment="1">
      <alignment horizontal="center" vertical="center" wrapText="1"/>
    </xf>
    <xf numFmtId="15" fontId="0" fillId="0" borderId="0" xfId="0" applyNumberFormat="1" applyAlignment="1">
      <alignment horizontal="left" vertical="center" wrapText="1"/>
    </xf>
    <xf numFmtId="15" fontId="3" fillId="0" borderId="0" xfId="1" applyNumberFormat="1" applyFont="1" applyAlignment="1">
      <alignment horizontal="left" vertical="center"/>
    </xf>
    <xf numFmtId="0" fontId="0" fillId="0" borderId="1" xfId="0" applyBorder="1" applyAlignment="1">
      <alignment horizontal="left" vertical="top" wrapText="1"/>
    </xf>
    <xf numFmtId="0" fontId="21" fillId="7" borderId="0" xfId="0" applyFont="1" applyFill="1"/>
    <xf numFmtId="0" fontId="0" fillId="7" borderId="0" xfId="0" applyFill="1"/>
    <xf numFmtId="0" fontId="0" fillId="8" borderId="0" xfId="0" applyFill="1"/>
    <xf numFmtId="0" fontId="2" fillId="0" borderId="0" xfId="0" applyFont="1"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horizontal="left" vertical="top" wrapText="1"/>
      <protection hidden="1"/>
    </xf>
    <xf numFmtId="0" fontId="2"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 fillId="0" borderId="0" xfId="0" applyFont="1" applyAlignment="1" applyProtection="1">
      <alignment vertical="top"/>
      <protection hidden="1"/>
    </xf>
    <xf numFmtId="0" fontId="1" fillId="0" borderId="0" xfId="0" applyFont="1" applyAlignment="1" applyProtection="1">
      <alignment horizontal="left" vertical="center"/>
      <protection hidden="1"/>
    </xf>
    <xf numFmtId="0" fontId="16" fillId="0" borderId="0" xfId="0" applyFont="1" applyProtection="1">
      <protection hidden="1"/>
    </xf>
    <xf numFmtId="0" fontId="0" fillId="0" borderId="0" xfId="0" applyFill="1" applyAlignment="1" applyProtection="1">
      <alignment horizontal="center" vertical="center"/>
      <protection hidden="1"/>
    </xf>
    <xf numFmtId="0" fontId="1" fillId="0" borderId="0" xfId="0" applyFont="1" applyAlignment="1" applyProtection="1">
      <alignment vertical="top" wrapText="1"/>
      <protection hidden="1"/>
    </xf>
    <xf numFmtId="15" fontId="16" fillId="0" borderId="0" xfId="0" applyNumberFormat="1" applyFont="1" applyAlignment="1" applyProtection="1">
      <alignment horizontal="left"/>
      <protection hidden="1"/>
    </xf>
    <xf numFmtId="0" fontId="0" fillId="0" borderId="1" xfId="0" applyBorder="1" applyAlignment="1" applyProtection="1">
      <alignment vertical="top" wrapText="1"/>
      <protection hidden="1"/>
    </xf>
    <xf numFmtId="0" fontId="0" fillId="6"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6" borderId="11" xfId="0" applyFill="1" applyBorder="1" applyAlignment="1" applyProtection="1">
      <alignment horizontal="center" vertical="center" wrapText="1"/>
      <protection hidden="1"/>
    </xf>
    <xf numFmtId="0" fontId="0" fillId="6" borderId="1" xfId="0" applyFill="1"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0" fillId="0" borderId="0" xfId="0"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top" wrapText="1"/>
      <protection hidden="1"/>
    </xf>
    <xf numFmtId="0" fontId="0" fillId="5" borderId="1" xfId="0" applyFill="1" applyBorder="1" applyAlignment="1" applyProtection="1">
      <alignment horizontal="left" vertical="top" wrapText="1"/>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3" fillId="0" borderId="1" xfId="0" applyFont="1" applyBorder="1" applyAlignment="1" applyProtection="1">
      <alignment horizontal="left" vertical="top" wrapText="1"/>
      <protection hidden="1"/>
    </xf>
    <xf numFmtId="0" fontId="0" fillId="0" borderId="2" xfId="0"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2" borderId="1" xfId="0" applyFill="1" applyBorder="1" applyAlignment="1" applyProtection="1">
      <alignment horizontal="center" vertical="center"/>
      <protection hidden="1"/>
    </xf>
    <xf numFmtId="0" fontId="3" fillId="0" borderId="1" xfId="0" applyFont="1" applyBorder="1" applyAlignment="1" applyProtection="1">
      <alignment horizontal="justify" vertical="top"/>
      <protection hidden="1"/>
    </xf>
    <xf numFmtId="0" fontId="3" fillId="0" borderId="1" xfId="0" applyFont="1" applyBorder="1" applyAlignment="1" applyProtection="1">
      <alignment horizontal="justify" vertical="center"/>
      <protection hidden="1"/>
    </xf>
    <xf numFmtId="0" fontId="0" fillId="0" borderId="0" xfId="0" applyAlignment="1" applyProtection="1">
      <alignment horizontal="left" vertical="top"/>
      <protection hidden="1"/>
    </xf>
    <xf numFmtId="0" fontId="0" fillId="0" borderId="0" xfId="0" applyAlignment="1" applyProtection="1">
      <alignment horizontal="center" vertical="center" wrapText="1"/>
      <protection hidden="1"/>
    </xf>
    <xf numFmtId="0" fontId="16" fillId="0" borderId="0" xfId="0" applyFont="1" applyAlignment="1" applyProtection="1">
      <alignment horizontal="left" vertical="top"/>
      <protection hidden="1"/>
    </xf>
    <xf numFmtId="0" fontId="0" fillId="0" borderId="1" xfId="0" applyFont="1" applyBorder="1" applyAlignment="1" applyProtection="1">
      <alignment horizontal="center" vertical="center" wrapText="1"/>
      <protection hidden="1"/>
    </xf>
    <xf numFmtId="0" fontId="16" fillId="0" borderId="0" xfId="0" applyFont="1" applyAlignment="1" applyProtection="1">
      <alignment wrapText="1"/>
      <protection hidden="1"/>
    </xf>
    <xf numFmtId="0" fontId="0" fillId="0" borderId="0" xfId="0" applyFill="1" applyAlignment="1" applyProtection="1">
      <alignment horizontal="center" vertical="center" wrapText="1"/>
      <protection hidden="1"/>
    </xf>
    <xf numFmtId="0" fontId="23" fillId="0" borderId="0" xfId="2" applyFont="1" applyProtection="1">
      <protection hidden="1"/>
    </xf>
    <xf numFmtId="0" fontId="22" fillId="0" borderId="0" xfId="2" applyAlignment="1" applyProtection="1">
      <alignment horizontal="center" vertical="center" wrapText="1"/>
      <protection hidden="1"/>
    </xf>
    <xf numFmtId="0" fontId="22" fillId="0" borderId="0" xfId="2" applyAlignment="1" applyProtection="1">
      <alignment wrapText="1"/>
      <protection hidden="1"/>
    </xf>
    <xf numFmtId="0" fontId="0" fillId="0" borderId="0" xfId="0" applyAlignment="1" applyProtection="1">
      <alignment vertical="center"/>
      <protection hidden="1"/>
    </xf>
    <xf numFmtId="0" fontId="1" fillId="0" borderId="0" xfId="0" applyFont="1" applyAlignment="1" applyProtection="1">
      <alignment horizontal="left" vertical="top"/>
      <protection hidden="1"/>
    </xf>
    <xf numFmtId="0" fontId="0" fillId="0" borderId="0" xfId="0" applyAlignment="1" applyProtection="1">
      <alignment vertical="top" wrapText="1"/>
      <protection hidden="1"/>
    </xf>
    <xf numFmtId="15" fontId="0" fillId="0" borderId="0" xfId="0" applyNumberFormat="1" applyAlignment="1" applyProtection="1">
      <alignment horizontal="left" vertical="top" wrapText="1"/>
      <protection hidden="1"/>
    </xf>
    <xf numFmtId="0" fontId="1" fillId="0" borderId="1" xfId="0" applyFont="1" applyBorder="1" applyAlignment="1" applyProtection="1">
      <alignment horizontal="left" vertical="center" wrapText="1"/>
      <protection hidden="1"/>
    </xf>
    <xf numFmtId="0" fontId="0" fillId="2" borderId="1" xfId="0" applyFill="1" applyBorder="1" applyAlignment="1" applyProtection="1">
      <alignment vertical="center"/>
      <protection hidden="1"/>
    </xf>
    <xf numFmtId="0" fontId="1" fillId="0" borderId="0" xfId="0" applyFont="1" applyBorder="1" applyAlignment="1" applyProtection="1">
      <alignment vertical="center" wrapText="1"/>
      <protection hidden="1"/>
    </xf>
    <xf numFmtId="0" fontId="6" fillId="0" borderId="0" xfId="0" applyFont="1" applyAlignment="1" applyProtection="1">
      <alignment vertical="top" wrapText="1"/>
      <protection hidden="1"/>
    </xf>
    <xf numFmtId="0" fontId="6" fillId="0" borderId="0" xfId="0" applyFont="1" applyAlignment="1" applyProtection="1">
      <alignment horizontal="center" vertical="center" wrapText="1"/>
      <protection hidden="1"/>
    </xf>
    <xf numFmtId="0" fontId="7" fillId="0" borderId="0" xfId="0" applyFont="1" applyAlignment="1" applyProtection="1">
      <alignment horizontal="left"/>
      <protection hidden="1"/>
    </xf>
    <xf numFmtId="0" fontId="7" fillId="0" borderId="0" xfId="0" applyFont="1" applyAlignment="1" applyProtection="1">
      <alignment horizontal="center" vertical="center"/>
      <protection hidden="1"/>
    </xf>
    <xf numFmtId="0" fontId="6" fillId="0" borderId="0" xfId="0" applyFont="1" applyAlignment="1" applyProtection="1">
      <alignment horizontal="center" vertical="center"/>
      <protection locked="0" hidden="1"/>
    </xf>
    <xf numFmtId="0" fontId="7" fillId="0" borderId="0" xfId="0" applyFont="1" applyAlignment="1" applyProtection="1">
      <alignment horizontal="center"/>
      <protection hidden="1"/>
    </xf>
    <xf numFmtId="0" fontId="6" fillId="0" borderId="0" xfId="0" applyFont="1" applyAlignment="1" applyProtection="1">
      <alignment horizontal="center" vertical="top" wrapText="1"/>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vertical="center"/>
      <protection locked="0" hidden="1"/>
    </xf>
    <xf numFmtId="0" fontId="6" fillId="0" borderId="0" xfId="0" applyFont="1" applyAlignment="1" applyProtection="1">
      <protection locked="0" hidden="1"/>
    </xf>
    <xf numFmtId="0" fontId="6" fillId="0" borderId="0" xfId="0" applyFont="1" applyAlignment="1" applyProtection="1">
      <alignment vertical="center"/>
      <protection locked="0" hidden="1"/>
    </xf>
    <xf numFmtId="0" fontId="1" fillId="0" borderId="0" xfId="0" applyFont="1" applyAlignment="1" applyProtection="1">
      <alignment horizontal="left"/>
      <protection hidden="1"/>
    </xf>
    <xf numFmtId="0" fontId="0" fillId="0" borderId="0" xfId="0" applyAlignment="1" applyProtection="1">
      <alignment horizontal="center" vertical="center"/>
      <protection locked="0" hidden="1"/>
    </xf>
    <xf numFmtId="0" fontId="1" fillId="0" borderId="0" xfId="0" applyFont="1" applyAlignment="1" applyProtection="1">
      <alignment horizontal="center" vertical="center"/>
      <protection locked="0" hidden="1"/>
    </xf>
    <xf numFmtId="0" fontId="0" fillId="0" borderId="0" xfId="0" applyAlignment="1" applyProtection="1">
      <alignment horizontal="center"/>
      <protection hidden="1"/>
    </xf>
    <xf numFmtId="0" fontId="1" fillId="0" borderId="0" xfId="0" applyFont="1" applyFill="1" applyBorder="1" applyAlignment="1" applyProtection="1">
      <alignment vertical="center" wrapText="1"/>
      <protection hidden="1"/>
    </xf>
    <xf numFmtId="0" fontId="1" fillId="4" borderId="0" xfId="0" applyFont="1" applyFill="1" applyAlignment="1">
      <alignment horizontal="left" vertical="center"/>
    </xf>
    <xf numFmtId="0" fontId="13" fillId="4" borderId="8" xfId="0" applyFont="1" applyFill="1" applyBorder="1" applyAlignment="1">
      <alignment horizontal="center" vertical="center"/>
    </xf>
    <xf numFmtId="0" fontId="13" fillId="3" borderId="0" xfId="0" applyFont="1" applyFill="1" applyAlignment="1">
      <alignment horizontal="left" vertical="center"/>
    </xf>
    <xf numFmtId="0" fontId="1" fillId="0" borderId="1" xfId="0" applyFont="1" applyBorder="1" applyAlignment="1" applyProtection="1">
      <alignment horizontal="center" vertical="center" wrapText="1"/>
      <protection hidden="1"/>
    </xf>
    <xf numFmtId="0" fontId="0" fillId="2" borderId="2"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1" fillId="0" borderId="10"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0" fillId="0" borderId="2"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2"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4" xfId="0"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2" fillId="0" borderId="0" xfId="0" applyFont="1" applyAlignment="1" applyProtection="1">
      <alignment horizontal="center"/>
      <protection hidden="1"/>
    </xf>
    <xf numFmtId="0" fontId="2" fillId="0" borderId="0" xfId="0" applyFont="1" applyAlignment="1" applyProtection="1">
      <alignment horizontal="center" wrapText="1"/>
      <protection hidden="1"/>
    </xf>
    <xf numFmtId="0" fontId="0" fillId="6" borderId="1" xfId="0" applyFill="1" applyBorder="1" applyAlignment="1" applyProtection="1">
      <alignment horizontal="center" vertical="center" wrapText="1"/>
      <protection hidden="1"/>
    </xf>
    <xf numFmtId="0" fontId="1" fillId="0" borderId="10"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12" xfId="0" applyFont="1" applyBorder="1" applyAlignment="1" applyProtection="1">
      <alignment horizontal="left" vertical="center" wrapText="1"/>
      <protection hidden="1"/>
    </xf>
    <xf numFmtId="0" fontId="1" fillId="0" borderId="1" xfId="0" applyFont="1" applyBorder="1" applyAlignment="1" applyProtection="1">
      <alignment horizontal="left" vertical="top" wrapText="1"/>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1" fillId="0" borderId="1" xfId="0" applyFont="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1" xfId="0" applyFill="1" applyBorder="1" applyAlignment="1" applyProtection="1">
      <alignment horizontal="center" vertical="center" wrapText="1"/>
      <protection hidden="1"/>
    </xf>
    <xf numFmtId="0" fontId="0" fillId="0" borderId="10"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12" xfId="0" applyBorder="1" applyAlignment="1" applyProtection="1">
      <alignment horizontal="left" vertical="top" wrapText="1"/>
      <protection hidden="1"/>
    </xf>
    <xf numFmtId="0" fontId="0" fillId="0" borderId="2" xfId="0" applyNumberFormat="1" applyBorder="1" applyAlignment="1" applyProtection="1">
      <alignment horizontal="left" vertical="top" wrapText="1"/>
      <protection hidden="1"/>
    </xf>
    <xf numFmtId="0" fontId="0" fillId="0" borderId="3" xfId="0" applyNumberFormat="1" applyBorder="1" applyAlignment="1" applyProtection="1">
      <alignment horizontal="left" vertical="top" wrapText="1"/>
      <protection hidden="1"/>
    </xf>
    <xf numFmtId="0" fontId="0" fillId="0" borderId="4" xfId="0"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1" fillId="0" borderId="10"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0" fillId="0" borderId="10"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6" borderId="12" xfId="0" applyFill="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0" borderId="0" xfId="0" applyFont="1" applyAlignment="1">
      <alignment horizontal="center" vertical="top"/>
    </xf>
    <xf numFmtId="0" fontId="0" fillId="0" borderId="0" xfId="0"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6" fillId="0" borderId="0" xfId="0" applyFont="1" applyAlignment="1">
      <alignment horizontal="left" vertical="top" wrapText="1"/>
    </xf>
    <xf numFmtId="0" fontId="9" fillId="0" borderId="0" xfId="1" applyFont="1" applyAlignment="1">
      <alignment horizontal="center"/>
    </xf>
    <xf numFmtId="0" fontId="3" fillId="0" borderId="5" xfId="1" applyFont="1" applyBorder="1" applyAlignment="1">
      <alignment horizontal="left" vertical="top" wrapText="1"/>
    </xf>
    <xf numFmtId="0" fontId="3" fillId="0" borderId="6" xfId="1" applyFont="1" applyBorder="1" applyAlignment="1">
      <alignment horizontal="left" vertical="top"/>
    </xf>
    <xf numFmtId="0" fontId="3" fillId="0" borderId="7" xfId="1" applyFont="1" applyBorder="1" applyAlignment="1">
      <alignment horizontal="left" vertical="top"/>
    </xf>
    <xf numFmtId="0" fontId="3" fillId="0" borderId="0" xfId="1" applyFont="1" applyAlignment="1">
      <alignment horizontal="left" vertical="top" wrapText="1"/>
    </xf>
    <xf numFmtId="0" fontId="3" fillId="0" borderId="5" xfId="1" applyFont="1" applyBorder="1" applyAlignment="1">
      <alignment horizontal="left" vertical="top"/>
    </xf>
    <xf numFmtId="0" fontId="3" fillId="0" borderId="6" xfId="1" applyFont="1" applyBorder="1" applyAlignment="1">
      <alignment horizontal="left" vertical="top" wrapText="1"/>
    </xf>
    <xf numFmtId="0" fontId="3" fillId="0" borderId="7" xfId="1" applyFont="1" applyBorder="1" applyAlignment="1">
      <alignment horizontal="left" vertical="top" wrapText="1"/>
    </xf>
    <xf numFmtId="0" fontId="2" fillId="0" borderId="0" xfId="0" applyFont="1" applyAlignment="1" applyProtection="1">
      <alignment horizontal="center" vertical="top"/>
      <protection hidden="1"/>
    </xf>
    <xf numFmtId="0" fontId="4" fillId="0" borderId="10"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52779</xdr:colOff>
      <xdr:row>1</xdr:row>
      <xdr:rowOff>178707</xdr:rowOff>
    </xdr:from>
    <xdr:to>
      <xdr:col>1</xdr:col>
      <xdr:colOff>1592338</xdr:colOff>
      <xdr:row>4</xdr:row>
      <xdr:rowOff>180541</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79" y="381907"/>
          <a:ext cx="1933259" cy="814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952500</xdr:colOff>
      <xdr:row>0</xdr:row>
      <xdr:rowOff>38100</xdr:rowOff>
    </xdr:from>
    <xdr:to>
      <xdr:col>10</xdr:col>
      <xdr:colOff>1905000</xdr:colOff>
      <xdr:row>1</xdr:row>
      <xdr:rowOff>178955</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flipH="1">
          <a:off x="20269200" y="38100"/>
          <a:ext cx="952500" cy="3821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- 7A</a:t>
          </a:r>
        </a:p>
      </xdr:txBody>
    </xdr:sp>
    <xdr:clientData/>
  </xdr:twoCellAnchor>
  <xdr:twoCellAnchor>
    <xdr:from>
      <xdr:col>0</xdr:col>
      <xdr:colOff>0</xdr:colOff>
      <xdr:row>0</xdr:row>
      <xdr:rowOff>0</xdr:rowOff>
    </xdr:from>
    <xdr:to>
      <xdr:col>3</xdr:col>
      <xdr:colOff>1143000</xdr:colOff>
      <xdr:row>1</xdr:row>
      <xdr:rowOff>170417</xdr:rowOff>
    </xdr:to>
    <xdr:sp macro="" textlink="">
      <xdr:nvSpPr>
        <xdr:cNvPr id="3" name="Text Box 2">
          <a:extLst>
            <a:ext uri="{FF2B5EF4-FFF2-40B4-BE49-F238E27FC236}">
              <a16:creationId xmlns:a16="http://schemas.microsoft.com/office/drawing/2014/main" xmlns="" id="{00000000-0008-0000-0100-000003000000}"/>
            </a:ext>
          </a:extLst>
        </xdr:cNvPr>
        <xdr:cNvSpPr txBox="1">
          <a:spLocks noChangeArrowheads="1"/>
        </xdr:cNvSpPr>
      </xdr:nvSpPr>
      <xdr:spPr bwMode="auto">
        <a:xfrm>
          <a:off x="0" y="0"/>
          <a:ext cx="5270500" cy="4053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21</a:t>
          </a:r>
          <a:r>
            <a:rPr lang="en-ID" sz="100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2022 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3230880</xdr:colOff>
      <xdr:row>0</xdr:row>
      <xdr:rowOff>53342</xdr:rowOff>
    </xdr:from>
    <xdr:to>
      <xdr:col>3</xdr:col>
      <xdr:colOff>4114800</xdr:colOff>
      <xdr:row>1</xdr:row>
      <xdr:rowOff>193042</xdr:rowOff>
    </xdr:to>
    <xdr:sp macro="" textlink="">
      <xdr:nvSpPr>
        <xdr:cNvPr id="4" name="Rectangle 3">
          <a:extLst>
            <a:ext uri="{FF2B5EF4-FFF2-40B4-BE49-F238E27FC236}">
              <a16:creationId xmlns:a16="http://schemas.microsoft.com/office/drawing/2014/main" xmlns="" id="{00000000-0008-0000-0200-000004000000}"/>
            </a:ext>
          </a:extLst>
        </xdr:cNvPr>
        <xdr:cNvSpPr/>
      </xdr:nvSpPr>
      <xdr:spPr>
        <a:xfrm>
          <a:off x="8128000" y="53342"/>
          <a:ext cx="883920" cy="38354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a:solidFill>
                <a:schemeClr val="tx1"/>
              </a:solidFill>
            </a:rPr>
            <a:t>DL - 7B</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5306696</xdr:colOff>
      <xdr:row>0</xdr:row>
      <xdr:rowOff>63206</xdr:rowOff>
    </xdr:from>
    <xdr:to>
      <xdr:col>2</xdr:col>
      <xdr:colOff>6240517</xdr:colOff>
      <xdr:row>1</xdr:row>
      <xdr:rowOff>175172</xdr:rowOff>
    </xdr:to>
    <xdr:sp macro="" textlink="">
      <xdr:nvSpPr>
        <xdr:cNvPr id="2" name="Rectangle 1">
          <a:extLst>
            <a:ext uri="{FF2B5EF4-FFF2-40B4-BE49-F238E27FC236}">
              <a16:creationId xmlns:a16="http://schemas.microsoft.com/office/drawing/2014/main" xmlns="" id="{00000000-0008-0000-0300-000002000000}"/>
            </a:ext>
          </a:extLst>
        </xdr:cNvPr>
        <xdr:cNvSpPr/>
      </xdr:nvSpPr>
      <xdr:spPr>
        <a:xfrm>
          <a:off x="7923334" y="63206"/>
          <a:ext cx="933821" cy="35282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a:solidFill>
                <a:schemeClr val="tx1"/>
              </a:solidFill>
            </a:rPr>
            <a:t>DL - 7C</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1188440</xdr:colOff>
      <xdr:row>0</xdr:row>
      <xdr:rowOff>58257</xdr:rowOff>
    </xdr:from>
    <xdr:to>
      <xdr:col>10</xdr:col>
      <xdr:colOff>2174986</xdr:colOff>
      <xdr:row>1</xdr:row>
      <xdr:rowOff>195005</xdr:rowOff>
    </xdr:to>
    <xdr:sp macro="" textlink="">
      <xdr:nvSpPr>
        <xdr:cNvPr id="3" name="Rectangle 2">
          <a:extLst>
            <a:ext uri="{FF2B5EF4-FFF2-40B4-BE49-F238E27FC236}">
              <a16:creationId xmlns:a16="http://schemas.microsoft.com/office/drawing/2014/main" xmlns="" id="{00000000-0008-0000-0400-000003000000}"/>
            </a:ext>
          </a:extLst>
        </xdr:cNvPr>
        <xdr:cNvSpPr/>
      </xdr:nvSpPr>
      <xdr:spPr>
        <a:xfrm>
          <a:off x="18420825" y="58257"/>
          <a:ext cx="986546" cy="38142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- 7D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drive.google.com/file/d/1gAeOevWazkXXyDNZhbzcZDbmPlYuxKZV/view"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70" zoomScaleNormal="70" workbookViewId="0">
      <selection activeCell="N9" sqref="N9"/>
    </sheetView>
  </sheetViews>
  <sheetFormatPr defaultColWidth="11" defaultRowHeight="15.75"/>
  <cols>
    <col min="1" max="1" width="5.125" customWidth="1"/>
    <col min="2" max="2" width="34.875" customWidth="1"/>
    <col min="3" max="3" width="30.125" customWidth="1"/>
    <col min="5" max="5" width="34.875" customWidth="1"/>
    <col min="6" max="6" width="13.625" customWidth="1"/>
    <col min="7" max="7" width="3.625" customWidth="1"/>
    <col min="8" max="8" width="15.125" customWidth="1"/>
    <col min="9" max="9" width="4.125" customWidth="1"/>
  </cols>
  <sheetData>
    <row r="1" spans="1:9">
      <c r="A1" s="17"/>
      <c r="B1" s="17"/>
      <c r="C1" s="17"/>
      <c r="D1" s="17"/>
      <c r="E1" s="17"/>
      <c r="F1" s="17"/>
      <c r="G1" s="17"/>
      <c r="H1" s="17"/>
      <c r="I1" s="18"/>
    </row>
    <row r="2" spans="1:9" ht="23.25">
      <c r="A2" s="17"/>
      <c r="B2" s="17"/>
      <c r="C2" s="19" t="s">
        <v>122</v>
      </c>
      <c r="D2" s="19"/>
      <c r="E2" s="17"/>
      <c r="F2" s="17"/>
      <c r="G2" s="17"/>
      <c r="H2" s="17"/>
      <c r="I2" s="18"/>
    </row>
    <row r="3" spans="1:9" ht="23.25">
      <c r="A3" s="17"/>
      <c r="B3" s="17"/>
      <c r="C3" s="19" t="s">
        <v>123</v>
      </c>
      <c r="D3" s="19"/>
      <c r="E3" s="17"/>
      <c r="F3" s="17"/>
      <c r="G3" s="17"/>
      <c r="H3" s="17"/>
      <c r="I3" s="18"/>
    </row>
    <row r="4" spans="1:9">
      <c r="A4" s="17"/>
      <c r="B4" s="17"/>
      <c r="C4" s="17"/>
      <c r="D4" s="17"/>
      <c r="E4" s="17"/>
      <c r="F4" s="17"/>
      <c r="G4" s="17"/>
      <c r="H4" s="17"/>
      <c r="I4" s="18"/>
    </row>
    <row r="5" spans="1:9" ht="21.75" thickBot="1">
      <c r="A5" s="17"/>
      <c r="B5" s="17"/>
      <c r="C5" s="20" t="s">
        <v>124</v>
      </c>
      <c r="D5" s="130" t="s">
        <v>241</v>
      </c>
      <c r="E5" s="130"/>
      <c r="F5" s="17"/>
      <c r="G5" s="17"/>
      <c r="H5" s="17"/>
      <c r="I5" s="18"/>
    </row>
    <row r="6" spans="1:9">
      <c r="A6" s="21"/>
      <c r="B6" s="21"/>
      <c r="C6" s="21"/>
      <c r="D6" s="21"/>
      <c r="E6" s="21"/>
      <c r="F6" s="21"/>
      <c r="G6" s="21"/>
      <c r="H6" s="21"/>
      <c r="I6" s="22"/>
    </row>
    <row r="7" spans="1:9">
      <c r="A7" s="17"/>
      <c r="B7" s="17"/>
      <c r="C7" s="17"/>
      <c r="D7" s="17"/>
      <c r="E7" s="17"/>
      <c r="F7" s="17"/>
      <c r="G7" s="17"/>
      <c r="H7" s="17"/>
      <c r="I7" s="18"/>
    </row>
    <row r="8" spans="1:9" ht="21">
      <c r="A8" s="17"/>
      <c r="B8" s="131" t="s">
        <v>125</v>
      </c>
      <c r="C8" s="131"/>
      <c r="D8" s="17"/>
      <c r="E8" s="17"/>
      <c r="F8" s="17"/>
      <c r="G8" s="17"/>
      <c r="H8" s="17"/>
      <c r="I8" s="18"/>
    </row>
    <row r="9" spans="1:9">
      <c r="A9" s="17"/>
      <c r="B9" s="23" t="s">
        <v>244</v>
      </c>
      <c r="C9" s="17"/>
      <c r="D9" s="17"/>
      <c r="E9" s="17"/>
      <c r="F9" s="17"/>
      <c r="G9" s="17"/>
      <c r="H9" s="17"/>
      <c r="I9" s="18"/>
    </row>
    <row r="10" spans="1:9" ht="21">
      <c r="A10" s="17"/>
      <c r="B10" s="24" t="s">
        <v>102</v>
      </c>
      <c r="C10" s="25"/>
      <c r="D10" s="17"/>
      <c r="E10" s="24" t="s">
        <v>242</v>
      </c>
      <c r="F10" s="129"/>
      <c r="G10" s="129"/>
      <c r="H10" s="129"/>
      <c r="I10" s="18"/>
    </row>
    <row r="11" spans="1:9" ht="21">
      <c r="A11" s="17"/>
      <c r="B11" s="26"/>
      <c r="C11" s="27"/>
      <c r="D11" s="17"/>
      <c r="E11" s="24"/>
      <c r="F11" s="28"/>
      <c r="G11" s="27"/>
      <c r="H11" s="27"/>
      <c r="I11" s="18"/>
    </row>
    <row r="12" spans="1:9" ht="21">
      <c r="A12" s="17"/>
      <c r="B12" s="24" t="s">
        <v>103</v>
      </c>
      <c r="C12" s="25"/>
      <c r="D12" s="17"/>
      <c r="E12" s="24" t="s">
        <v>243</v>
      </c>
      <c r="F12" s="129"/>
      <c r="G12" s="129"/>
      <c r="H12" s="129"/>
      <c r="I12" s="18"/>
    </row>
    <row r="13" spans="1:9" ht="21">
      <c r="A13" s="17"/>
      <c r="B13" s="26"/>
      <c r="C13" s="27"/>
      <c r="D13" s="17"/>
      <c r="E13" s="24"/>
      <c r="F13" s="28"/>
      <c r="G13" s="27"/>
      <c r="H13" s="27"/>
      <c r="I13" s="18"/>
    </row>
    <row r="14" spans="1:9" ht="21">
      <c r="A14" s="17"/>
      <c r="B14" s="24" t="s">
        <v>126</v>
      </c>
      <c r="C14" s="25"/>
      <c r="D14" s="17"/>
      <c r="E14" s="24" t="s">
        <v>4</v>
      </c>
      <c r="F14" s="129"/>
      <c r="G14" s="129"/>
      <c r="H14" s="129"/>
      <c r="I14" s="18"/>
    </row>
    <row r="15" spans="1:9" ht="21">
      <c r="A15" s="17"/>
      <c r="B15" s="17"/>
      <c r="C15" s="17"/>
      <c r="D15" s="17"/>
      <c r="E15" s="24"/>
      <c r="F15" s="27"/>
      <c r="G15" s="27"/>
      <c r="H15" s="27"/>
      <c r="I15" s="18"/>
    </row>
    <row r="16" spans="1:9" ht="21">
      <c r="A16" s="17"/>
      <c r="B16" s="24" t="s">
        <v>240</v>
      </c>
      <c r="C16" s="50"/>
      <c r="D16" s="17"/>
      <c r="E16" s="24" t="s">
        <v>127</v>
      </c>
      <c r="F16" s="129"/>
      <c r="G16" s="129"/>
      <c r="H16" s="129"/>
      <c r="I16" s="18"/>
    </row>
    <row r="17" spans="1:9" ht="21">
      <c r="A17" s="17"/>
      <c r="B17" s="17"/>
      <c r="C17" s="17"/>
      <c r="D17" s="17"/>
      <c r="E17" s="24"/>
      <c r="F17" s="27"/>
      <c r="G17" s="27"/>
      <c r="H17" s="27"/>
      <c r="I17" s="18"/>
    </row>
    <row r="18" spans="1:9" ht="21">
      <c r="A18" s="17"/>
      <c r="B18" s="17"/>
      <c r="C18" s="17"/>
      <c r="D18" s="17"/>
      <c r="E18" s="24" t="s">
        <v>128</v>
      </c>
      <c r="F18" s="25"/>
      <c r="G18" s="29" t="s">
        <v>129</v>
      </c>
      <c r="H18" s="25"/>
      <c r="I18" s="18"/>
    </row>
    <row r="19" spans="1:9">
      <c r="A19" s="17"/>
      <c r="B19" s="17"/>
      <c r="C19" s="17"/>
      <c r="D19" s="17"/>
      <c r="E19" s="30" t="s">
        <v>130</v>
      </c>
      <c r="F19" s="17"/>
      <c r="G19" s="17"/>
      <c r="H19" s="17"/>
      <c r="I19" s="18"/>
    </row>
    <row r="20" spans="1:9">
      <c r="A20" s="17"/>
      <c r="B20" s="17"/>
      <c r="C20" s="17"/>
      <c r="D20" s="17"/>
      <c r="E20" s="17"/>
      <c r="F20" s="17"/>
      <c r="G20" s="17"/>
      <c r="H20" s="17"/>
      <c r="I20" s="18"/>
    </row>
  </sheetData>
  <sheetProtection algorithmName="SHA-512" hashValue="5VzGndCTqCgTc64DkgeajTisxB/rYNwcTfSRms4yoGIBAinPuaHwDv4XMEBqOPNEnyEmKSkNuTWh2s2GV48W+Q==" saltValue="SzJcX9g+X5feLmCUAZkReA==" spinCount="100000" sheet="1" objects="1" scenarios="1" selectLockedCells="1" selectUnlockedCells="1"/>
  <protectedRanges>
    <protectedRange sqref="L6 D5 C10 C12 C14 F10 F12 F14 F16 F18 H18 C16" name="Range1"/>
  </protectedRanges>
  <mergeCells count="6">
    <mergeCell ref="F16:H16"/>
    <mergeCell ref="D5:E5"/>
    <mergeCell ref="B8:C8"/>
    <mergeCell ref="F10:H10"/>
    <mergeCell ref="F12:H12"/>
    <mergeCell ref="F14:H14"/>
  </mergeCells>
  <dataValidations count="2">
    <dataValidation type="list" allowBlank="1" showInputMessage="1" showErrorMessage="1" sqref="D6">
      <formula1>"Program Diploma 3,Program Sarjana Terapan,Program Sarjana, Program Magister,Program Magister Terapan,Program Doktor,Program Doktor Terapan"</formula1>
    </dataValidation>
    <dataValidation type="list" allowBlank="1" showInputMessage="1" showErrorMessage="1" sqref="D5:E5">
      <formula1>"Program Diploma 1,Program Diploma 2,Program Diploma 3,Program Sarjana,Program Sarjana Terapan, Program Magister,Program Magister Terapan,Program Doktor,Program Doktor Terapan"</formula1>
    </dataValidation>
  </dataValidation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tabSelected="1" zoomScale="75" zoomScaleNormal="55" workbookViewId="0">
      <selection activeCell="D3" sqref="D3"/>
    </sheetView>
  </sheetViews>
  <sheetFormatPr defaultColWidth="11" defaultRowHeight="15.75"/>
  <cols>
    <col min="1" max="1" width="7" style="66" customWidth="1"/>
    <col min="2" max="2" width="30.875" style="63" customWidth="1"/>
    <col min="3" max="3" width="16.375" style="63" customWidth="1"/>
    <col min="4" max="4" width="66.625" style="69" customWidth="1"/>
    <col min="5" max="5" width="13.5" style="66" customWidth="1"/>
    <col min="6" max="6" width="12.5" style="66" customWidth="1"/>
    <col min="7" max="7" width="61.625" style="64" customWidth="1"/>
    <col min="8" max="9" width="30.875" style="66" customWidth="1"/>
    <col min="10" max="11" width="30.875" style="70" customWidth="1"/>
    <col min="12" max="12" width="30.875" style="66" customWidth="1"/>
    <col min="13" max="13" width="11" style="63"/>
    <col min="14" max="15" width="61.625" style="64" customWidth="1"/>
    <col min="16" max="16384" width="11" style="63"/>
  </cols>
  <sheetData>
    <row r="1" spans="1:12" ht="18.75">
      <c r="A1" s="156" t="s">
        <v>234</v>
      </c>
      <c r="B1" s="156"/>
      <c r="C1" s="156"/>
      <c r="D1" s="156"/>
      <c r="E1" s="156"/>
      <c r="F1" s="156"/>
      <c r="G1" s="156"/>
      <c r="H1" s="156"/>
      <c r="I1" s="156"/>
      <c r="J1" s="156"/>
      <c r="K1" s="156"/>
      <c r="L1" s="62"/>
    </row>
    <row r="2" spans="1:12" ht="18.75">
      <c r="A2" s="155" t="s">
        <v>0</v>
      </c>
      <c r="B2" s="155"/>
      <c r="C2" s="155"/>
      <c r="D2" s="155"/>
      <c r="E2" s="155"/>
      <c r="F2" s="155"/>
      <c r="G2" s="155"/>
      <c r="H2" s="155"/>
      <c r="I2" s="155"/>
      <c r="J2" s="155"/>
      <c r="K2" s="155"/>
      <c r="L2" s="65"/>
    </row>
    <row r="4" spans="1:12">
      <c r="B4" s="67" t="s">
        <v>1</v>
      </c>
      <c r="C4" s="68" t="s">
        <v>5</v>
      </c>
    </row>
    <row r="5" spans="1:12">
      <c r="B5" s="67" t="s">
        <v>2</v>
      </c>
      <c r="C5" s="68" t="s">
        <v>5</v>
      </c>
    </row>
    <row r="6" spans="1:12">
      <c r="B6" s="67" t="s">
        <v>3</v>
      </c>
      <c r="C6" s="68" t="s">
        <v>5</v>
      </c>
    </row>
    <row r="7" spans="1:12">
      <c r="B7" s="67" t="s">
        <v>4</v>
      </c>
      <c r="C7" s="68" t="s">
        <v>5</v>
      </c>
    </row>
    <row r="8" spans="1:12">
      <c r="B8" s="71" t="s">
        <v>236</v>
      </c>
      <c r="C8" s="68" t="s">
        <v>5</v>
      </c>
      <c r="D8" s="72"/>
    </row>
    <row r="9" spans="1:12">
      <c r="B9" s="71"/>
      <c r="C9" s="68"/>
      <c r="D9" s="72"/>
    </row>
    <row r="10" spans="1:12">
      <c r="B10" s="161" t="s">
        <v>257</v>
      </c>
      <c r="C10" s="161"/>
      <c r="D10" s="161"/>
      <c r="E10" s="161"/>
      <c r="F10" s="161"/>
    </row>
    <row r="11" spans="1:12">
      <c r="B11" s="161" t="s">
        <v>258</v>
      </c>
      <c r="C11" s="161"/>
      <c r="D11" s="161"/>
      <c r="E11" s="161"/>
      <c r="F11" s="161"/>
    </row>
    <row r="12" spans="1:12">
      <c r="B12" s="73" t="s">
        <v>270</v>
      </c>
      <c r="C12" s="74">
        <f>COUNTA(E42:E115)</f>
        <v>0</v>
      </c>
      <c r="D12" s="162"/>
      <c r="E12" s="163"/>
      <c r="F12" s="164"/>
    </row>
    <row r="13" spans="1:12">
      <c r="B13" s="73" t="s">
        <v>271</v>
      </c>
      <c r="C13" s="74">
        <f>COUNTA(F42:F115)</f>
        <v>0</v>
      </c>
      <c r="D13" s="162"/>
      <c r="E13" s="163"/>
      <c r="F13" s="164"/>
    </row>
    <row r="14" spans="1:12">
      <c r="B14" s="161" t="s">
        <v>259</v>
      </c>
      <c r="C14" s="161"/>
      <c r="D14" s="161"/>
      <c r="E14" s="161"/>
      <c r="F14" s="161"/>
    </row>
    <row r="15" spans="1:12" ht="17.100000000000001" customHeight="1">
      <c r="B15" s="176" t="s">
        <v>233</v>
      </c>
      <c r="C15" s="177"/>
      <c r="D15" s="176" t="s">
        <v>233</v>
      </c>
      <c r="E15" s="178"/>
      <c r="F15" s="177"/>
    </row>
    <row r="16" spans="1:12">
      <c r="B16" s="73" t="s">
        <v>260</v>
      </c>
      <c r="C16" s="74">
        <f>COUNTIF($H$42:$H$115,"Sesuai")</f>
        <v>0</v>
      </c>
      <c r="D16" s="73" t="s">
        <v>261</v>
      </c>
      <c r="E16" s="165">
        <f>COUNTIF($I$42:$I$115,"Sesuai")</f>
        <v>0</v>
      </c>
      <c r="F16" s="165"/>
    </row>
    <row r="17" spans="2:6">
      <c r="B17" s="73" t="s">
        <v>262</v>
      </c>
      <c r="C17" s="74">
        <f>COUNTIF($H$42:$H$115,"Melampaui")</f>
        <v>0</v>
      </c>
      <c r="D17" s="73" t="s">
        <v>263</v>
      </c>
      <c r="E17" s="165">
        <f>COUNTIF($I$42:$I$115,"Melampaui")</f>
        <v>0</v>
      </c>
      <c r="F17" s="165"/>
    </row>
    <row r="18" spans="2:6" ht="15.95" customHeight="1">
      <c r="B18" s="166" t="s">
        <v>285</v>
      </c>
      <c r="C18" s="166"/>
      <c r="D18" s="166"/>
      <c r="E18" s="166"/>
      <c r="F18" s="166"/>
    </row>
    <row r="19" spans="2:6">
      <c r="B19" s="132" t="s">
        <v>232</v>
      </c>
      <c r="C19" s="132"/>
      <c r="D19" s="132" t="s">
        <v>233</v>
      </c>
      <c r="E19" s="132"/>
      <c r="F19" s="132"/>
    </row>
    <row r="20" spans="2:6">
      <c r="B20" s="75" t="s">
        <v>264</v>
      </c>
      <c r="C20" s="74">
        <f>COUNTIF(J42:J49,"Lokal/Wilayah")+COUNTIF(J52:J63,"Lokal/Wilayah")+COUNTIF(J66:J67,"Lokal/Wilayah")+COUNTIF(J70:J73,"Lokal/Wilayah")+COUNTIF(J79:J115,"Lokal/Wilayah")</f>
        <v>0</v>
      </c>
      <c r="D20" s="75" t="s">
        <v>264</v>
      </c>
      <c r="E20" s="157">
        <f>COUNTIF(K42:K49,"Lokal/Wilayah")+COUNTIF(K52:K63,"Lokal/Wilayah")+COUNTIF(K66,"Lokal/Wilayah")+COUNTIF(K70,"Lokal/Wilayah")+COUNTIF(K79:K115,"Lokal/Wilayah")</f>
        <v>0</v>
      </c>
      <c r="F20" s="157"/>
    </row>
    <row r="21" spans="2:6">
      <c r="B21" s="75" t="s">
        <v>265</v>
      </c>
      <c r="C21" s="74">
        <f>COUNTIF(J42:J49,"Nasional")+COUNTIF(J52:J63,"Nasional")+COUNTIF(J66:J67,"Nasional")+COUNTIF(J70:J73,"Nasional")+COUNTIF(J79:J115,"Nasional")</f>
        <v>0</v>
      </c>
      <c r="D21" s="75" t="s">
        <v>265</v>
      </c>
      <c r="E21" s="157">
        <f>COUNTIF(K42:K49,"Nasional")+COUNTIF(K52:K63,"Nasional")+COUNTIF(K66,"Nasional")+COUNTIF(K70,"Nasional")+COUNTIF(K79:K115,"Nasional")</f>
        <v>0</v>
      </c>
      <c r="F21" s="157"/>
    </row>
    <row r="22" spans="2:6">
      <c r="B22" s="75" t="s">
        <v>266</v>
      </c>
      <c r="C22" s="74">
        <f>COUNTIF(J42:J49,"Internasional")+COUNTIF(J52:J63,"Internasional")+COUNTIF(J66:J67,"Internasional")+COUNTIF(J70:J73,"Internasional")+COUNTIF(J79:J115,"Internasional")</f>
        <v>0</v>
      </c>
      <c r="D22" s="75" t="s">
        <v>266</v>
      </c>
      <c r="E22" s="157">
        <f>COUNTIF(K42:K49,"Internasional")+COUNTIF(K52:K63,"Internasional")+COUNTIF(K66,"Internasional")+COUNTIF(K70,"Internasional")+COUNTIF(K79:K115,"Internasional")</f>
        <v>0</v>
      </c>
      <c r="F22" s="157"/>
    </row>
    <row r="23" spans="2:6">
      <c r="B23" s="158" t="s">
        <v>286</v>
      </c>
      <c r="C23" s="159"/>
      <c r="D23" s="159"/>
      <c r="E23" s="159"/>
      <c r="F23" s="160"/>
    </row>
    <row r="24" spans="2:6">
      <c r="B24" s="132" t="s">
        <v>232</v>
      </c>
      <c r="C24" s="132"/>
      <c r="D24" s="132" t="s">
        <v>233</v>
      </c>
      <c r="E24" s="132"/>
      <c r="F24" s="132"/>
    </row>
    <row r="25" spans="2:6">
      <c r="B25" s="75" t="s">
        <v>264</v>
      </c>
      <c r="C25" s="76">
        <f>COUNTIF(J50:J51,"Lokal/Wilayah")+COUNTIF(J64:J65,"Lokal/Wilayah")+COUNTIF(J68:J69,"Lokal/Wilayah")+COUNTIF(J74:J78,"Lokal/Wilayah")</f>
        <v>0</v>
      </c>
      <c r="D25" s="75" t="s">
        <v>264</v>
      </c>
      <c r="E25" s="182">
        <f>COUNTIF(K50,"Lokal/Wilayah")+COUNTIF(K64,"Lokal/Wilayah")+COUNTIF(K68,"Lokal/Wilayah")+COUNTIF(K74:K78,"Lokal/Wilayah")</f>
        <v>0</v>
      </c>
      <c r="F25" s="183"/>
    </row>
    <row r="26" spans="2:6">
      <c r="B26" s="75" t="s">
        <v>265</v>
      </c>
      <c r="C26" s="76">
        <f>COUNTIF(J50:J51,"Nasional")+COUNTIF(J64:J65,"Nasional")+COUNTIF(J68:J69,"Nasional")+COUNTIF(J74:J78,"Nasional")</f>
        <v>0</v>
      </c>
      <c r="D26" s="75" t="s">
        <v>265</v>
      </c>
      <c r="E26" s="182">
        <f>COUNTIF(K50,"Nasional")+COUNTIF(K64,"Nasional")+COUNTIF(K68,"Nasional")+COUNTIF(K74:K78,"Nasional")</f>
        <v>0</v>
      </c>
      <c r="F26" s="183"/>
    </row>
    <row r="27" spans="2:6">
      <c r="B27" s="158" t="s">
        <v>283</v>
      </c>
      <c r="C27" s="159"/>
      <c r="D27" s="159"/>
      <c r="E27" s="159"/>
      <c r="F27" s="160"/>
    </row>
    <row r="28" spans="2:6">
      <c r="B28" s="75" t="s">
        <v>264</v>
      </c>
      <c r="C28" s="77">
        <f>COUNTIF(K62,"Lokal/Wilayah")+COUNTIF(K90,"Lokal/Wilayah")+COUNTIF(K95:K115,"Lokal/Wilayah")</f>
        <v>0</v>
      </c>
      <c r="D28" s="184"/>
      <c r="E28" s="185"/>
      <c r="F28" s="186"/>
    </row>
    <row r="29" spans="2:6">
      <c r="B29" s="75" t="s">
        <v>265</v>
      </c>
      <c r="C29" s="77">
        <f>COUNTIF(K62,"Nasional")+COUNTIF(K90,"Nasional")+COUNTIF(K95:K115,"Nasional")</f>
        <v>0</v>
      </c>
      <c r="D29" s="184"/>
      <c r="E29" s="185"/>
      <c r="F29" s="186"/>
    </row>
    <row r="30" spans="2:6">
      <c r="B30" s="75" t="s">
        <v>266</v>
      </c>
      <c r="C30" s="77">
        <f>COUNTIF(K62,"Internasional")+COUNTIF(K90,"Internasional")+COUNTIF(K95:K115,"Internasional")</f>
        <v>0</v>
      </c>
      <c r="D30" s="184"/>
      <c r="E30" s="185"/>
      <c r="F30" s="186"/>
    </row>
    <row r="31" spans="2:6" ht="15.95" customHeight="1">
      <c r="B31" s="158" t="s">
        <v>272</v>
      </c>
      <c r="C31" s="159"/>
      <c r="D31" s="159"/>
      <c r="E31" s="159"/>
      <c r="F31" s="160"/>
    </row>
    <row r="32" spans="2:6">
      <c r="B32" s="75" t="s">
        <v>273</v>
      </c>
      <c r="C32" s="74">
        <f>COUNTA(E53,E68,E72)</f>
        <v>0</v>
      </c>
      <c r="D32" s="179"/>
      <c r="E32" s="180"/>
      <c r="F32" s="181"/>
    </row>
    <row r="33" spans="1:15">
      <c r="B33" s="75" t="s">
        <v>274</v>
      </c>
      <c r="C33" s="74">
        <f>COUNTA(F53,F68,F72)</f>
        <v>0</v>
      </c>
      <c r="D33" s="179"/>
      <c r="E33" s="180"/>
      <c r="F33" s="181"/>
    </row>
    <row r="34" spans="1:15" ht="15.95" customHeight="1">
      <c r="B34" s="158" t="s">
        <v>131</v>
      </c>
      <c r="C34" s="159"/>
      <c r="D34" s="159"/>
      <c r="E34" s="159"/>
      <c r="F34" s="160"/>
    </row>
    <row r="35" spans="1:15">
      <c r="B35" s="75" t="s">
        <v>267</v>
      </c>
      <c r="C35" s="77">
        <f>COUNTIF($L$42:$L$115,"Unggul")</f>
        <v>0</v>
      </c>
      <c r="D35" s="147"/>
      <c r="E35" s="147"/>
      <c r="F35" s="147"/>
    </row>
    <row r="36" spans="1:15">
      <c r="B36" s="75" t="s">
        <v>268</v>
      </c>
      <c r="C36" s="77">
        <f>COUNTIF($L$42:$L$115,"Baik Sekali")</f>
        <v>0</v>
      </c>
      <c r="D36" s="147"/>
      <c r="E36" s="147"/>
      <c r="F36" s="147"/>
    </row>
    <row r="37" spans="1:15">
      <c r="B37" s="78"/>
      <c r="C37" s="79"/>
      <c r="D37" s="80"/>
      <c r="E37" s="80"/>
      <c r="F37" s="80"/>
    </row>
    <row r="38" spans="1:15" ht="17.100000000000001" customHeight="1"/>
    <row r="39" spans="1:15">
      <c r="A39" s="145" t="s">
        <v>6</v>
      </c>
      <c r="B39" s="132" t="s">
        <v>7</v>
      </c>
      <c r="C39" s="132" t="s">
        <v>8</v>
      </c>
      <c r="D39" s="153" t="s">
        <v>9</v>
      </c>
      <c r="E39" s="145" t="s">
        <v>10</v>
      </c>
      <c r="F39" s="145"/>
      <c r="G39" s="145"/>
      <c r="H39" s="145"/>
      <c r="I39" s="145"/>
      <c r="J39" s="145"/>
      <c r="K39" s="145"/>
      <c r="L39" s="145"/>
      <c r="N39" s="81" t="s">
        <v>98</v>
      </c>
      <c r="O39" s="81" t="s">
        <v>99</v>
      </c>
    </row>
    <row r="40" spans="1:15">
      <c r="A40" s="145"/>
      <c r="B40" s="132"/>
      <c r="C40" s="132"/>
      <c r="D40" s="153"/>
      <c r="E40" s="154" t="s">
        <v>11</v>
      </c>
      <c r="F40" s="154"/>
      <c r="G40" s="132" t="s">
        <v>281</v>
      </c>
      <c r="H40" s="132" t="s">
        <v>132</v>
      </c>
      <c r="I40" s="132"/>
      <c r="J40" s="136" t="s">
        <v>12</v>
      </c>
      <c r="K40" s="137"/>
      <c r="L40" s="132" t="s">
        <v>131</v>
      </c>
      <c r="N40" s="132" t="s">
        <v>100</v>
      </c>
      <c r="O40" s="132" t="s">
        <v>100</v>
      </c>
    </row>
    <row r="41" spans="1:15" ht="45">
      <c r="A41" s="145"/>
      <c r="B41" s="132"/>
      <c r="C41" s="132"/>
      <c r="D41" s="153"/>
      <c r="E41" s="82" t="s">
        <v>270</v>
      </c>
      <c r="F41" s="82" t="s">
        <v>271</v>
      </c>
      <c r="G41" s="132"/>
      <c r="H41" s="81" t="s">
        <v>97</v>
      </c>
      <c r="I41" s="81" t="s">
        <v>133</v>
      </c>
      <c r="J41" s="83" t="s">
        <v>232</v>
      </c>
      <c r="K41" s="83" t="s">
        <v>233</v>
      </c>
      <c r="L41" s="132"/>
      <c r="N41" s="132"/>
      <c r="O41" s="132"/>
    </row>
    <row r="42" spans="1:15" ht="105" customHeight="1">
      <c r="A42" s="84" t="s">
        <v>42</v>
      </c>
      <c r="B42" s="148" t="s">
        <v>225</v>
      </c>
      <c r="C42" s="168" t="s">
        <v>13</v>
      </c>
      <c r="D42" s="85" t="s">
        <v>139</v>
      </c>
      <c r="E42" s="84"/>
      <c r="F42" s="84"/>
      <c r="G42" s="172"/>
      <c r="H42" s="133"/>
      <c r="I42" s="140"/>
      <c r="J42" s="91"/>
      <c r="K42" s="138"/>
      <c r="L42" s="146"/>
      <c r="N42" s="148"/>
      <c r="O42" s="148"/>
    </row>
    <row r="43" spans="1:15" ht="98.25" customHeight="1">
      <c r="A43" s="84" t="s">
        <v>43</v>
      </c>
      <c r="B43" s="148"/>
      <c r="C43" s="168"/>
      <c r="D43" s="85" t="s">
        <v>140</v>
      </c>
      <c r="E43" s="84"/>
      <c r="F43" s="84"/>
      <c r="G43" s="173"/>
      <c r="H43" s="135"/>
      <c r="I43" s="141"/>
      <c r="J43" s="91"/>
      <c r="K43" s="139"/>
      <c r="L43" s="146"/>
      <c r="N43" s="148"/>
      <c r="O43" s="148"/>
    </row>
    <row r="44" spans="1:15" ht="96.75" customHeight="1">
      <c r="A44" s="84" t="s">
        <v>44</v>
      </c>
      <c r="B44" s="148"/>
      <c r="C44" s="147" t="s">
        <v>14</v>
      </c>
      <c r="D44" s="85" t="s">
        <v>17</v>
      </c>
      <c r="E44" s="84"/>
      <c r="F44" s="84"/>
      <c r="G44" s="142"/>
      <c r="H44" s="133"/>
      <c r="I44" s="140"/>
      <c r="J44" s="91"/>
      <c r="K44" s="138"/>
      <c r="L44" s="146"/>
      <c r="N44" s="148"/>
      <c r="O44" s="148"/>
    </row>
    <row r="45" spans="1:15" ht="133.5" customHeight="1">
      <c r="A45" s="84" t="s">
        <v>45</v>
      </c>
      <c r="B45" s="148"/>
      <c r="C45" s="147"/>
      <c r="D45" s="85" t="s">
        <v>141</v>
      </c>
      <c r="E45" s="84"/>
      <c r="F45" s="84"/>
      <c r="G45" s="143"/>
      <c r="H45" s="135"/>
      <c r="I45" s="141"/>
      <c r="J45" s="91"/>
      <c r="K45" s="139"/>
      <c r="L45" s="146"/>
      <c r="N45" s="148"/>
      <c r="O45" s="148"/>
    </row>
    <row r="46" spans="1:15" ht="62.25" customHeight="1">
      <c r="A46" s="84" t="s">
        <v>46</v>
      </c>
      <c r="B46" s="148"/>
      <c r="C46" s="147" t="s">
        <v>15</v>
      </c>
      <c r="D46" s="85" t="s">
        <v>142</v>
      </c>
      <c r="E46" s="84"/>
      <c r="F46" s="84"/>
      <c r="G46" s="142"/>
      <c r="H46" s="133"/>
      <c r="I46" s="140"/>
      <c r="J46" s="91"/>
      <c r="K46" s="138"/>
      <c r="L46" s="146"/>
      <c r="N46" s="148"/>
      <c r="O46" s="148"/>
    </row>
    <row r="47" spans="1:15" ht="63.75" customHeight="1">
      <c r="A47" s="84" t="s">
        <v>47</v>
      </c>
      <c r="B47" s="148"/>
      <c r="C47" s="147"/>
      <c r="D47" s="85" t="s">
        <v>143</v>
      </c>
      <c r="E47" s="84"/>
      <c r="F47" s="84"/>
      <c r="G47" s="143"/>
      <c r="H47" s="135"/>
      <c r="I47" s="141"/>
      <c r="J47" s="91"/>
      <c r="K47" s="139"/>
      <c r="L47" s="146"/>
      <c r="N47" s="148"/>
      <c r="O47" s="148"/>
    </row>
    <row r="48" spans="1:15" ht="111" customHeight="1">
      <c r="A48" s="84" t="s">
        <v>48</v>
      </c>
      <c r="B48" s="148"/>
      <c r="C48" s="147" t="s">
        <v>16</v>
      </c>
      <c r="D48" s="85" t="s">
        <v>144</v>
      </c>
      <c r="E48" s="84"/>
      <c r="F48" s="84"/>
      <c r="G48" s="142"/>
      <c r="H48" s="133"/>
      <c r="I48" s="140"/>
      <c r="J48" s="91"/>
      <c r="K48" s="138"/>
      <c r="L48" s="146"/>
      <c r="N48" s="148"/>
      <c r="O48" s="148"/>
    </row>
    <row r="49" spans="1:15" ht="69" customHeight="1">
      <c r="A49" s="84" t="s">
        <v>49</v>
      </c>
      <c r="B49" s="148"/>
      <c r="C49" s="147"/>
      <c r="D49" s="85" t="s">
        <v>145</v>
      </c>
      <c r="E49" s="84"/>
      <c r="F49" s="84"/>
      <c r="G49" s="143"/>
      <c r="H49" s="135"/>
      <c r="I49" s="141"/>
      <c r="J49" s="91"/>
      <c r="K49" s="139"/>
      <c r="L49" s="146"/>
      <c r="N49" s="148"/>
      <c r="O49" s="148"/>
    </row>
    <row r="50" spans="1:15" ht="110.25" customHeight="1">
      <c r="A50" s="84" t="s">
        <v>50</v>
      </c>
      <c r="B50" s="148" t="s">
        <v>224</v>
      </c>
      <c r="C50" s="147" t="s">
        <v>18</v>
      </c>
      <c r="D50" s="85" t="s">
        <v>19</v>
      </c>
      <c r="E50" s="84"/>
      <c r="F50" s="84"/>
      <c r="G50" s="142"/>
      <c r="H50" s="133"/>
      <c r="I50" s="140"/>
      <c r="J50" s="91"/>
      <c r="K50" s="138"/>
      <c r="L50" s="146"/>
      <c r="N50" s="148"/>
      <c r="O50" s="148"/>
    </row>
    <row r="51" spans="1:15" ht="103.5" customHeight="1">
      <c r="A51" s="84" t="s">
        <v>51</v>
      </c>
      <c r="B51" s="148"/>
      <c r="C51" s="147"/>
      <c r="D51" s="85" t="s">
        <v>146</v>
      </c>
      <c r="E51" s="84"/>
      <c r="F51" s="84"/>
      <c r="G51" s="143"/>
      <c r="H51" s="135"/>
      <c r="I51" s="141"/>
      <c r="J51" s="91"/>
      <c r="K51" s="139"/>
      <c r="L51" s="146"/>
      <c r="N51" s="148"/>
      <c r="O51" s="148"/>
    </row>
    <row r="52" spans="1:15" ht="119.25" customHeight="1">
      <c r="A52" s="84" t="s">
        <v>52</v>
      </c>
      <c r="B52" s="148"/>
      <c r="C52" s="147" t="s">
        <v>20</v>
      </c>
      <c r="D52" s="85" t="s">
        <v>147</v>
      </c>
      <c r="E52" s="84"/>
      <c r="F52" s="84"/>
      <c r="G52" s="142"/>
      <c r="H52" s="138"/>
      <c r="I52" s="133"/>
      <c r="J52" s="91"/>
      <c r="K52" s="138"/>
      <c r="L52" s="146"/>
      <c r="N52" s="148"/>
      <c r="O52" s="148"/>
    </row>
    <row r="53" spans="1:15" ht="63">
      <c r="A53" s="84" t="s">
        <v>53</v>
      </c>
      <c r="B53" s="148"/>
      <c r="C53" s="147"/>
      <c r="D53" s="86" t="s">
        <v>148</v>
      </c>
      <c r="E53" s="84"/>
      <c r="F53" s="84"/>
      <c r="G53" s="143"/>
      <c r="H53" s="139"/>
      <c r="I53" s="135"/>
      <c r="J53" s="91"/>
      <c r="K53" s="139"/>
      <c r="L53" s="146"/>
      <c r="N53" s="148"/>
      <c r="O53" s="148"/>
    </row>
    <row r="54" spans="1:15" ht="50.25" customHeight="1">
      <c r="A54" s="84" t="s">
        <v>54</v>
      </c>
      <c r="B54" s="148"/>
      <c r="C54" s="147" t="s">
        <v>21</v>
      </c>
      <c r="D54" s="85" t="s">
        <v>149</v>
      </c>
      <c r="E54" s="84"/>
      <c r="F54" s="84"/>
      <c r="G54" s="142"/>
      <c r="H54" s="138"/>
      <c r="I54" s="133"/>
      <c r="J54" s="91"/>
      <c r="K54" s="138"/>
      <c r="L54" s="146"/>
      <c r="N54" s="142"/>
      <c r="O54" s="142"/>
    </row>
    <row r="55" spans="1:15" ht="89.25" customHeight="1">
      <c r="A55" s="84" t="s">
        <v>55</v>
      </c>
      <c r="B55" s="148"/>
      <c r="C55" s="147"/>
      <c r="D55" s="85" t="s">
        <v>138</v>
      </c>
      <c r="E55" s="84"/>
      <c r="F55" s="84"/>
      <c r="G55" s="149"/>
      <c r="H55" s="144"/>
      <c r="I55" s="134"/>
      <c r="J55" s="91"/>
      <c r="K55" s="144"/>
      <c r="L55" s="146"/>
      <c r="N55" s="149"/>
      <c r="O55" s="149"/>
    </row>
    <row r="56" spans="1:15" ht="106.5" customHeight="1">
      <c r="A56" s="84" t="s">
        <v>56</v>
      </c>
      <c r="B56" s="148"/>
      <c r="C56" s="147"/>
      <c r="D56" s="85" t="s">
        <v>150</v>
      </c>
      <c r="E56" s="84"/>
      <c r="F56" s="84"/>
      <c r="G56" s="149"/>
      <c r="H56" s="144"/>
      <c r="I56" s="134"/>
      <c r="J56" s="91"/>
      <c r="K56" s="144"/>
      <c r="L56" s="146"/>
      <c r="N56" s="149"/>
      <c r="O56" s="149"/>
    </row>
    <row r="57" spans="1:15" ht="58.5" customHeight="1">
      <c r="A57" s="84" t="s">
        <v>57</v>
      </c>
      <c r="B57" s="148"/>
      <c r="C57" s="147"/>
      <c r="D57" s="85" t="s">
        <v>151</v>
      </c>
      <c r="E57" s="84"/>
      <c r="F57" s="84"/>
      <c r="G57" s="143"/>
      <c r="H57" s="139"/>
      <c r="I57" s="135"/>
      <c r="J57" s="91"/>
      <c r="K57" s="139"/>
      <c r="L57" s="146"/>
      <c r="N57" s="143"/>
      <c r="O57" s="143"/>
    </row>
    <row r="58" spans="1:15" ht="87" customHeight="1">
      <c r="A58" s="84" t="s">
        <v>58</v>
      </c>
      <c r="B58" s="148" t="s">
        <v>223</v>
      </c>
      <c r="C58" s="147" t="s">
        <v>22</v>
      </c>
      <c r="D58" s="85" t="s">
        <v>152</v>
      </c>
      <c r="E58" s="84"/>
      <c r="F58" s="84"/>
      <c r="G58" s="142"/>
      <c r="H58" s="133"/>
      <c r="I58" s="140"/>
      <c r="J58" s="91"/>
      <c r="K58" s="138"/>
      <c r="L58" s="146"/>
      <c r="N58" s="148"/>
      <c r="O58" s="148"/>
    </row>
    <row r="59" spans="1:15" ht="87" customHeight="1">
      <c r="A59" s="84" t="s">
        <v>59</v>
      </c>
      <c r="B59" s="148"/>
      <c r="C59" s="147"/>
      <c r="D59" s="85" t="s">
        <v>153</v>
      </c>
      <c r="E59" s="84"/>
      <c r="F59" s="84"/>
      <c r="G59" s="143"/>
      <c r="H59" s="135"/>
      <c r="I59" s="141"/>
      <c r="J59" s="91"/>
      <c r="K59" s="139"/>
      <c r="L59" s="146"/>
      <c r="N59" s="148"/>
      <c r="O59" s="148"/>
    </row>
    <row r="60" spans="1:15" ht="68.25" customHeight="1">
      <c r="A60" s="84" t="s">
        <v>60</v>
      </c>
      <c r="B60" s="148"/>
      <c r="C60" s="150" t="s">
        <v>156</v>
      </c>
      <c r="D60" s="85" t="s">
        <v>154</v>
      </c>
      <c r="E60" s="84"/>
      <c r="F60" s="84"/>
      <c r="G60" s="142"/>
      <c r="H60" s="87"/>
      <c r="I60" s="140"/>
      <c r="J60" s="91"/>
      <c r="K60" s="138"/>
      <c r="L60" s="133"/>
      <c r="N60" s="148"/>
      <c r="O60" s="148"/>
    </row>
    <row r="61" spans="1:15" ht="264.75" customHeight="1">
      <c r="A61" s="84" t="s">
        <v>61</v>
      </c>
      <c r="B61" s="148"/>
      <c r="C61" s="152"/>
      <c r="D61" s="85" t="s">
        <v>155</v>
      </c>
      <c r="E61" s="84"/>
      <c r="F61" s="84"/>
      <c r="G61" s="143"/>
      <c r="H61" s="88"/>
      <c r="I61" s="141"/>
      <c r="J61" s="91"/>
      <c r="K61" s="139"/>
      <c r="L61" s="135"/>
      <c r="N61" s="148"/>
      <c r="O61" s="148"/>
    </row>
    <row r="62" spans="1:15" ht="91.5" customHeight="1">
      <c r="A62" s="84" t="s">
        <v>62</v>
      </c>
      <c r="B62" s="148"/>
      <c r="C62" s="150" t="s">
        <v>157</v>
      </c>
      <c r="D62" s="85" t="s">
        <v>158</v>
      </c>
      <c r="E62" s="84"/>
      <c r="F62" s="84"/>
      <c r="G62" s="149"/>
      <c r="H62" s="89"/>
      <c r="I62" s="140"/>
      <c r="J62" s="91"/>
      <c r="K62" s="138"/>
      <c r="L62" s="133"/>
      <c r="N62" s="148"/>
      <c r="O62" s="148"/>
    </row>
    <row r="63" spans="1:15" ht="99.75" customHeight="1">
      <c r="A63" s="84" t="s">
        <v>63</v>
      </c>
      <c r="B63" s="148"/>
      <c r="C63" s="152"/>
      <c r="D63" s="85" t="s">
        <v>159</v>
      </c>
      <c r="E63" s="84"/>
      <c r="F63" s="84"/>
      <c r="G63" s="143"/>
      <c r="H63" s="88"/>
      <c r="I63" s="141"/>
      <c r="J63" s="91"/>
      <c r="K63" s="139"/>
      <c r="L63" s="135"/>
      <c r="N63" s="148"/>
      <c r="O63" s="148"/>
    </row>
    <row r="64" spans="1:15" ht="72" customHeight="1">
      <c r="A64" s="84" t="s">
        <v>64</v>
      </c>
      <c r="B64" s="148"/>
      <c r="C64" s="147" t="s">
        <v>23</v>
      </c>
      <c r="D64" s="85" t="s">
        <v>160</v>
      </c>
      <c r="E64" s="84"/>
      <c r="F64" s="84"/>
      <c r="G64" s="142"/>
      <c r="H64" s="133"/>
      <c r="I64" s="140"/>
      <c r="J64" s="91"/>
      <c r="K64" s="138"/>
      <c r="L64" s="146"/>
      <c r="N64" s="148"/>
      <c r="O64" s="148"/>
    </row>
    <row r="65" spans="1:15" ht="67.5" customHeight="1">
      <c r="A65" s="84" t="s">
        <v>65</v>
      </c>
      <c r="B65" s="148"/>
      <c r="C65" s="147"/>
      <c r="D65" s="90" t="s">
        <v>24</v>
      </c>
      <c r="E65" s="84"/>
      <c r="F65" s="84"/>
      <c r="G65" s="143"/>
      <c r="H65" s="135"/>
      <c r="I65" s="141"/>
      <c r="J65" s="91"/>
      <c r="K65" s="139"/>
      <c r="L65" s="146"/>
      <c r="N65" s="148"/>
      <c r="O65" s="148"/>
    </row>
    <row r="66" spans="1:15" ht="102" customHeight="1">
      <c r="A66" s="84" t="s">
        <v>163</v>
      </c>
      <c r="B66" s="148"/>
      <c r="C66" s="147" t="s">
        <v>25</v>
      </c>
      <c r="D66" s="85" t="s">
        <v>161</v>
      </c>
      <c r="E66" s="84"/>
      <c r="F66" s="84"/>
      <c r="G66" s="142"/>
      <c r="H66" s="133"/>
      <c r="I66" s="140"/>
      <c r="J66" s="91"/>
      <c r="K66" s="138"/>
      <c r="L66" s="146"/>
      <c r="N66" s="148"/>
      <c r="O66" s="148"/>
    </row>
    <row r="67" spans="1:15" ht="75.75" customHeight="1">
      <c r="A67" s="84" t="s">
        <v>164</v>
      </c>
      <c r="B67" s="148"/>
      <c r="C67" s="147"/>
      <c r="D67" s="85" t="s">
        <v>162</v>
      </c>
      <c r="E67" s="84"/>
      <c r="F67" s="84"/>
      <c r="G67" s="143"/>
      <c r="H67" s="135"/>
      <c r="I67" s="141"/>
      <c r="J67" s="91"/>
      <c r="K67" s="139"/>
      <c r="L67" s="146"/>
      <c r="N67" s="148"/>
      <c r="O67" s="148"/>
    </row>
    <row r="68" spans="1:15" ht="64.5" customHeight="1">
      <c r="A68" s="84" t="s">
        <v>66</v>
      </c>
      <c r="B68" s="148" t="s">
        <v>222</v>
      </c>
      <c r="C68" s="147" t="s">
        <v>26</v>
      </c>
      <c r="D68" s="86" t="s">
        <v>165</v>
      </c>
      <c r="E68" s="84"/>
      <c r="F68" s="84"/>
      <c r="G68" s="142"/>
      <c r="H68" s="140"/>
      <c r="I68" s="133"/>
      <c r="J68" s="91"/>
      <c r="K68" s="138"/>
      <c r="L68" s="175"/>
      <c r="N68" s="148"/>
      <c r="O68" s="148"/>
    </row>
    <row r="69" spans="1:15" ht="85.5" customHeight="1">
      <c r="A69" s="84" t="s">
        <v>67</v>
      </c>
      <c r="B69" s="148"/>
      <c r="C69" s="147"/>
      <c r="D69" s="85" t="s">
        <v>166</v>
      </c>
      <c r="E69" s="84"/>
      <c r="F69" s="84"/>
      <c r="G69" s="143"/>
      <c r="H69" s="141"/>
      <c r="I69" s="135"/>
      <c r="J69" s="91"/>
      <c r="K69" s="139"/>
      <c r="L69" s="175"/>
      <c r="N69" s="148"/>
      <c r="O69" s="148"/>
    </row>
    <row r="70" spans="1:15" ht="113.25" customHeight="1">
      <c r="A70" s="84" t="s">
        <v>171</v>
      </c>
      <c r="B70" s="148"/>
      <c r="C70" s="150" t="s">
        <v>27</v>
      </c>
      <c r="D70" s="85" t="s">
        <v>167</v>
      </c>
      <c r="E70" s="84"/>
      <c r="F70" s="84"/>
      <c r="G70" s="142"/>
      <c r="H70" s="133"/>
      <c r="I70" s="140"/>
      <c r="J70" s="91"/>
      <c r="K70" s="138"/>
      <c r="L70" s="133"/>
      <c r="N70" s="142"/>
      <c r="O70" s="142"/>
    </row>
    <row r="71" spans="1:15" ht="71.25" customHeight="1">
      <c r="A71" s="84" t="s">
        <v>172</v>
      </c>
      <c r="B71" s="148"/>
      <c r="C71" s="151"/>
      <c r="D71" s="85" t="s">
        <v>168</v>
      </c>
      <c r="E71" s="84"/>
      <c r="F71" s="84"/>
      <c r="G71" s="149"/>
      <c r="H71" s="134"/>
      <c r="I71" s="174"/>
      <c r="J71" s="91"/>
      <c r="K71" s="144"/>
      <c r="L71" s="134"/>
      <c r="N71" s="149"/>
      <c r="O71" s="149"/>
    </row>
    <row r="72" spans="1:15" ht="69" customHeight="1">
      <c r="A72" s="84" t="s">
        <v>173</v>
      </c>
      <c r="B72" s="148"/>
      <c r="C72" s="151"/>
      <c r="D72" s="86" t="s">
        <v>169</v>
      </c>
      <c r="E72" s="84"/>
      <c r="F72" s="84"/>
      <c r="G72" s="149"/>
      <c r="H72" s="134"/>
      <c r="I72" s="174"/>
      <c r="J72" s="91"/>
      <c r="K72" s="144"/>
      <c r="L72" s="134"/>
      <c r="N72" s="149"/>
      <c r="O72" s="149"/>
    </row>
    <row r="73" spans="1:15" ht="75" customHeight="1">
      <c r="A73" s="84" t="s">
        <v>174</v>
      </c>
      <c r="B73" s="148"/>
      <c r="C73" s="152"/>
      <c r="D73" s="85" t="s">
        <v>170</v>
      </c>
      <c r="E73" s="84"/>
      <c r="F73" s="84"/>
      <c r="G73" s="143"/>
      <c r="H73" s="135"/>
      <c r="I73" s="141"/>
      <c r="J73" s="91"/>
      <c r="K73" s="139"/>
      <c r="L73" s="135"/>
      <c r="N73" s="143"/>
      <c r="O73" s="143"/>
    </row>
    <row r="74" spans="1:15" ht="110.25" customHeight="1">
      <c r="A74" s="84" t="s">
        <v>68</v>
      </c>
      <c r="B74" s="148"/>
      <c r="C74" s="93" t="s">
        <v>28</v>
      </c>
      <c r="D74" s="85" t="s">
        <v>175</v>
      </c>
      <c r="E74" s="84"/>
      <c r="F74" s="84"/>
      <c r="G74" s="85"/>
      <c r="H74" s="84"/>
      <c r="I74" s="94"/>
      <c r="J74" s="91"/>
      <c r="K74" s="92"/>
      <c r="L74" s="94"/>
      <c r="N74" s="85"/>
      <c r="O74" s="85"/>
    </row>
    <row r="75" spans="1:15" ht="79.5" customHeight="1">
      <c r="A75" s="84" t="s">
        <v>69</v>
      </c>
      <c r="B75" s="148"/>
      <c r="C75" s="147" t="s">
        <v>29</v>
      </c>
      <c r="D75" s="85" t="s">
        <v>176</v>
      </c>
      <c r="E75" s="84"/>
      <c r="F75" s="84"/>
      <c r="G75" s="142"/>
      <c r="H75" s="133"/>
      <c r="I75" s="140"/>
      <c r="J75" s="91"/>
      <c r="K75" s="138"/>
      <c r="L75" s="146"/>
      <c r="N75" s="148"/>
      <c r="O75" s="148"/>
    </row>
    <row r="76" spans="1:15" ht="77.25" customHeight="1">
      <c r="A76" s="84" t="s">
        <v>70</v>
      </c>
      <c r="B76" s="148"/>
      <c r="C76" s="147"/>
      <c r="D76" s="85" t="s">
        <v>177</v>
      </c>
      <c r="E76" s="84"/>
      <c r="F76" s="84"/>
      <c r="G76" s="143"/>
      <c r="H76" s="135"/>
      <c r="I76" s="141"/>
      <c r="J76" s="91"/>
      <c r="K76" s="139"/>
      <c r="L76" s="146"/>
      <c r="N76" s="148"/>
      <c r="O76" s="148"/>
    </row>
    <row r="77" spans="1:15" ht="113.25" customHeight="1">
      <c r="A77" s="84" t="s">
        <v>71</v>
      </c>
      <c r="B77" s="148" t="s">
        <v>41</v>
      </c>
      <c r="C77" s="147" t="s">
        <v>30</v>
      </c>
      <c r="D77" s="85" t="s">
        <v>178</v>
      </c>
      <c r="E77" s="84"/>
      <c r="F77" s="84"/>
      <c r="G77" s="142"/>
      <c r="H77" s="138"/>
      <c r="I77" s="133"/>
      <c r="J77" s="91"/>
      <c r="K77" s="138"/>
      <c r="L77" s="146"/>
      <c r="N77" s="148"/>
      <c r="O77" s="148"/>
    </row>
    <row r="78" spans="1:15" ht="68.25" customHeight="1">
      <c r="A78" s="84" t="s">
        <v>72</v>
      </c>
      <c r="B78" s="148"/>
      <c r="C78" s="147"/>
      <c r="D78" s="85" t="s">
        <v>32</v>
      </c>
      <c r="E78" s="84"/>
      <c r="F78" s="84"/>
      <c r="G78" s="143"/>
      <c r="H78" s="139"/>
      <c r="I78" s="135"/>
      <c r="J78" s="91"/>
      <c r="K78" s="139"/>
      <c r="L78" s="146"/>
      <c r="N78" s="148"/>
      <c r="O78" s="148"/>
    </row>
    <row r="79" spans="1:15" ht="106.5" customHeight="1">
      <c r="A79" s="84" t="s">
        <v>73</v>
      </c>
      <c r="B79" s="148"/>
      <c r="C79" s="147" t="s">
        <v>31</v>
      </c>
      <c r="D79" s="85" t="s">
        <v>33</v>
      </c>
      <c r="E79" s="84"/>
      <c r="F79" s="84"/>
      <c r="G79" s="142"/>
      <c r="H79" s="140"/>
      <c r="I79" s="133"/>
      <c r="J79" s="91"/>
      <c r="K79" s="138"/>
      <c r="L79" s="146"/>
      <c r="N79" s="148"/>
      <c r="O79" s="148"/>
    </row>
    <row r="80" spans="1:15" ht="84" customHeight="1">
      <c r="A80" s="84" t="s">
        <v>74</v>
      </c>
      <c r="B80" s="148"/>
      <c r="C80" s="147"/>
      <c r="D80" s="85" t="s">
        <v>179</v>
      </c>
      <c r="E80" s="84"/>
      <c r="F80" s="84"/>
      <c r="G80" s="143"/>
      <c r="H80" s="141"/>
      <c r="I80" s="135"/>
      <c r="J80" s="91"/>
      <c r="K80" s="139"/>
      <c r="L80" s="146"/>
      <c r="N80" s="148"/>
      <c r="O80" s="148"/>
    </row>
    <row r="81" spans="1:15" ht="117" customHeight="1">
      <c r="A81" s="84" t="s">
        <v>75</v>
      </c>
      <c r="B81" s="148" t="s">
        <v>221</v>
      </c>
      <c r="C81" s="147" t="s">
        <v>34</v>
      </c>
      <c r="D81" s="85" t="s">
        <v>180</v>
      </c>
      <c r="E81" s="84"/>
      <c r="F81" s="84"/>
      <c r="G81" s="142"/>
      <c r="H81" s="140"/>
      <c r="I81" s="133"/>
      <c r="J81" s="91"/>
      <c r="K81" s="138"/>
      <c r="L81" s="146"/>
      <c r="N81" s="148"/>
      <c r="O81" s="148"/>
    </row>
    <row r="82" spans="1:15" ht="91.5" customHeight="1">
      <c r="A82" s="84" t="s">
        <v>76</v>
      </c>
      <c r="B82" s="148"/>
      <c r="C82" s="147"/>
      <c r="D82" s="85" t="s">
        <v>181</v>
      </c>
      <c r="E82" s="84"/>
      <c r="F82" s="84"/>
      <c r="G82" s="143"/>
      <c r="H82" s="141"/>
      <c r="I82" s="135"/>
      <c r="J82" s="91"/>
      <c r="K82" s="139"/>
      <c r="L82" s="146"/>
      <c r="N82" s="148"/>
      <c r="O82" s="148"/>
    </row>
    <row r="83" spans="1:15" ht="84" customHeight="1">
      <c r="A83" s="84" t="s">
        <v>77</v>
      </c>
      <c r="B83" s="148"/>
      <c r="C83" s="150" t="s">
        <v>35</v>
      </c>
      <c r="D83" s="85" t="s">
        <v>182</v>
      </c>
      <c r="E83" s="84"/>
      <c r="F83" s="84"/>
      <c r="G83" s="142"/>
      <c r="H83" s="140"/>
      <c r="I83" s="133"/>
      <c r="J83" s="91"/>
      <c r="K83" s="138"/>
      <c r="L83" s="133"/>
      <c r="N83" s="148"/>
      <c r="O83" s="148"/>
    </row>
    <row r="84" spans="1:15" ht="76.5" customHeight="1">
      <c r="A84" s="84" t="s">
        <v>78</v>
      </c>
      <c r="B84" s="148"/>
      <c r="C84" s="151"/>
      <c r="D84" s="85" t="s">
        <v>183</v>
      </c>
      <c r="E84" s="84"/>
      <c r="F84" s="84"/>
      <c r="G84" s="149"/>
      <c r="H84" s="174"/>
      <c r="I84" s="134"/>
      <c r="J84" s="91"/>
      <c r="K84" s="144"/>
      <c r="L84" s="134"/>
      <c r="N84" s="148"/>
      <c r="O84" s="148"/>
    </row>
    <row r="85" spans="1:15" ht="108" customHeight="1">
      <c r="A85" s="84" t="s">
        <v>79</v>
      </c>
      <c r="B85" s="148"/>
      <c r="C85" s="151"/>
      <c r="D85" s="85" t="s">
        <v>184</v>
      </c>
      <c r="E85" s="84"/>
      <c r="F85" s="84"/>
      <c r="G85" s="149"/>
      <c r="H85" s="174"/>
      <c r="I85" s="134"/>
      <c r="J85" s="91"/>
      <c r="K85" s="144"/>
      <c r="L85" s="134"/>
      <c r="N85" s="148"/>
      <c r="O85" s="148"/>
    </row>
    <row r="86" spans="1:15" ht="85.5" customHeight="1">
      <c r="A86" s="84" t="s">
        <v>231</v>
      </c>
      <c r="B86" s="148"/>
      <c r="C86" s="152"/>
      <c r="D86" s="85" t="s">
        <v>183</v>
      </c>
      <c r="E86" s="84"/>
      <c r="F86" s="84"/>
      <c r="G86" s="143"/>
      <c r="H86" s="141"/>
      <c r="I86" s="135"/>
      <c r="J86" s="91"/>
      <c r="K86" s="139"/>
      <c r="L86" s="135"/>
      <c r="N86" s="148"/>
      <c r="O86" s="148"/>
    </row>
    <row r="87" spans="1:15" ht="78" customHeight="1">
      <c r="A87" s="84" t="s">
        <v>80</v>
      </c>
      <c r="B87" s="161" t="s">
        <v>220</v>
      </c>
      <c r="C87" s="150" t="s">
        <v>36</v>
      </c>
      <c r="D87" s="85" t="s">
        <v>185</v>
      </c>
      <c r="E87" s="84"/>
      <c r="F87" s="84"/>
      <c r="G87" s="142"/>
      <c r="H87" s="140"/>
      <c r="I87" s="133"/>
      <c r="J87" s="91"/>
      <c r="K87" s="138"/>
      <c r="L87" s="138"/>
      <c r="N87" s="142"/>
      <c r="O87" s="142"/>
    </row>
    <row r="88" spans="1:15" ht="93" customHeight="1">
      <c r="A88" s="84" t="s">
        <v>81</v>
      </c>
      <c r="B88" s="148"/>
      <c r="C88" s="151"/>
      <c r="D88" s="85" t="s">
        <v>186</v>
      </c>
      <c r="E88" s="84"/>
      <c r="F88" s="84"/>
      <c r="G88" s="149"/>
      <c r="H88" s="174"/>
      <c r="I88" s="134"/>
      <c r="J88" s="91"/>
      <c r="K88" s="144"/>
      <c r="L88" s="144"/>
      <c r="N88" s="149"/>
      <c r="O88" s="149"/>
    </row>
    <row r="89" spans="1:15" ht="47.25">
      <c r="A89" s="84" t="s">
        <v>226</v>
      </c>
      <c r="B89" s="148"/>
      <c r="C89" s="152"/>
      <c r="D89" s="85" t="s">
        <v>187</v>
      </c>
      <c r="E89" s="84"/>
      <c r="F89" s="84"/>
      <c r="G89" s="143"/>
      <c r="H89" s="141"/>
      <c r="I89" s="135"/>
      <c r="J89" s="91"/>
      <c r="K89" s="139"/>
      <c r="L89" s="139"/>
      <c r="N89" s="143"/>
      <c r="O89" s="143"/>
    </row>
    <row r="90" spans="1:15" ht="103.5" customHeight="1">
      <c r="A90" s="84" t="s">
        <v>82</v>
      </c>
      <c r="B90" s="148"/>
      <c r="C90" s="147" t="s">
        <v>37</v>
      </c>
      <c r="D90" s="85" t="s">
        <v>188</v>
      </c>
      <c r="E90" s="84"/>
      <c r="F90" s="84"/>
      <c r="G90" s="142"/>
      <c r="H90" s="140"/>
      <c r="I90" s="133"/>
      <c r="J90" s="91"/>
      <c r="K90" s="138"/>
      <c r="L90" s="175"/>
      <c r="N90" s="148"/>
      <c r="O90" s="148"/>
    </row>
    <row r="91" spans="1:15" ht="103.5" customHeight="1">
      <c r="A91" s="84" t="s">
        <v>83</v>
      </c>
      <c r="B91" s="148"/>
      <c r="C91" s="147"/>
      <c r="D91" s="85" t="s">
        <v>189</v>
      </c>
      <c r="E91" s="84"/>
      <c r="F91" s="84"/>
      <c r="G91" s="143"/>
      <c r="H91" s="141"/>
      <c r="I91" s="135"/>
      <c r="J91" s="91"/>
      <c r="K91" s="139"/>
      <c r="L91" s="175"/>
      <c r="N91" s="148"/>
      <c r="O91" s="148"/>
    </row>
    <row r="92" spans="1:15" ht="80.25" customHeight="1">
      <c r="A92" s="84" t="s">
        <v>84</v>
      </c>
      <c r="B92" s="161" t="s">
        <v>219</v>
      </c>
      <c r="C92" s="150" t="s">
        <v>36</v>
      </c>
      <c r="D92" s="85" t="s">
        <v>190</v>
      </c>
      <c r="E92" s="84"/>
      <c r="F92" s="84"/>
      <c r="G92" s="142"/>
      <c r="H92" s="140"/>
      <c r="I92" s="133"/>
      <c r="J92" s="91"/>
      <c r="K92" s="138"/>
      <c r="L92" s="138"/>
      <c r="N92" s="142"/>
      <c r="O92" s="142"/>
    </row>
    <row r="93" spans="1:15" ht="86.25" customHeight="1">
      <c r="A93" s="84" t="s">
        <v>85</v>
      </c>
      <c r="B93" s="148"/>
      <c r="C93" s="151"/>
      <c r="D93" s="85" t="s">
        <v>191</v>
      </c>
      <c r="E93" s="84"/>
      <c r="F93" s="84"/>
      <c r="G93" s="149"/>
      <c r="H93" s="174"/>
      <c r="I93" s="134"/>
      <c r="J93" s="91"/>
      <c r="K93" s="144"/>
      <c r="L93" s="144"/>
      <c r="N93" s="149"/>
      <c r="O93" s="149"/>
    </row>
    <row r="94" spans="1:15" ht="97.5" customHeight="1">
      <c r="A94" s="84" t="s">
        <v>194</v>
      </c>
      <c r="B94" s="148"/>
      <c r="C94" s="152"/>
      <c r="D94" s="95" t="s">
        <v>187</v>
      </c>
      <c r="E94" s="84"/>
      <c r="F94" s="84"/>
      <c r="G94" s="143"/>
      <c r="H94" s="141"/>
      <c r="I94" s="135"/>
      <c r="J94" s="91"/>
      <c r="K94" s="139"/>
      <c r="L94" s="139"/>
      <c r="N94" s="143"/>
      <c r="O94" s="143"/>
    </row>
    <row r="95" spans="1:15" ht="160.5" customHeight="1">
      <c r="A95" s="84" t="s">
        <v>86</v>
      </c>
      <c r="B95" s="148"/>
      <c r="C95" s="147" t="s">
        <v>37</v>
      </c>
      <c r="D95" s="85" t="s">
        <v>192</v>
      </c>
      <c r="E95" s="84"/>
      <c r="F95" s="84"/>
      <c r="G95" s="142"/>
      <c r="H95" s="140"/>
      <c r="I95" s="133"/>
      <c r="J95" s="91"/>
      <c r="K95" s="138"/>
      <c r="L95" s="175"/>
      <c r="N95" s="148"/>
      <c r="O95" s="148"/>
    </row>
    <row r="96" spans="1:15" ht="138.75" customHeight="1">
      <c r="A96" s="84" t="s">
        <v>87</v>
      </c>
      <c r="B96" s="148"/>
      <c r="C96" s="147"/>
      <c r="D96" s="85" t="s">
        <v>193</v>
      </c>
      <c r="E96" s="84"/>
      <c r="F96" s="84"/>
      <c r="G96" s="143"/>
      <c r="H96" s="141"/>
      <c r="I96" s="135"/>
      <c r="J96" s="91"/>
      <c r="K96" s="139"/>
      <c r="L96" s="175"/>
      <c r="N96" s="148"/>
      <c r="O96" s="148"/>
    </row>
    <row r="97" spans="1:15" ht="95.25" customHeight="1">
      <c r="A97" s="84" t="s">
        <v>88</v>
      </c>
      <c r="B97" s="148" t="s">
        <v>218</v>
      </c>
      <c r="C97" s="150" t="s">
        <v>38</v>
      </c>
      <c r="D97" s="85" t="s">
        <v>195</v>
      </c>
      <c r="E97" s="84"/>
      <c r="F97" s="84"/>
      <c r="G97" s="142"/>
      <c r="H97" s="140"/>
      <c r="I97" s="133"/>
      <c r="J97" s="91"/>
      <c r="K97" s="138"/>
      <c r="L97" s="138"/>
      <c r="N97" s="142"/>
      <c r="O97" s="142"/>
    </row>
    <row r="98" spans="1:15" ht="95.25" customHeight="1">
      <c r="A98" s="84" t="s">
        <v>89</v>
      </c>
      <c r="B98" s="148"/>
      <c r="C98" s="151"/>
      <c r="D98" s="85" t="s">
        <v>227</v>
      </c>
      <c r="E98" s="84"/>
      <c r="F98" s="84"/>
      <c r="G98" s="149"/>
      <c r="H98" s="174"/>
      <c r="I98" s="134"/>
      <c r="J98" s="91"/>
      <c r="K98" s="144"/>
      <c r="L98" s="144"/>
      <c r="N98" s="149"/>
      <c r="O98" s="149"/>
    </row>
    <row r="99" spans="1:15" ht="95.25" customHeight="1">
      <c r="A99" s="84" t="s">
        <v>90</v>
      </c>
      <c r="B99" s="148"/>
      <c r="C99" s="151"/>
      <c r="D99" s="85" t="s">
        <v>228</v>
      </c>
      <c r="E99" s="84"/>
      <c r="F99" s="84"/>
      <c r="G99" s="149"/>
      <c r="H99" s="174"/>
      <c r="I99" s="134"/>
      <c r="J99" s="91"/>
      <c r="K99" s="144"/>
      <c r="L99" s="144"/>
      <c r="N99" s="149"/>
      <c r="O99" s="149"/>
    </row>
    <row r="100" spans="1:15" ht="63.75" customHeight="1">
      <c r="A100" s="84" t="s">
        <v>91</v>
      </c>
      <c r="B100" s="148"/>
      <c r="C100" s="151"/>
      <c r="D100" s="85" t="s">
        <v>196</v>
      </c>
      <c r="E100" s="84"/>
      <c r="F100" s="84"/>
      <c r="G100" s="149"/>
      <c r="H100" s="174"/>
      <c r="I100" s="134"/>
      <c r="J100" s="91"/>
      <c r="K100" s="144"/>
      <c r="L100" s="144"/>
      <c r="N100" s="149"/>
      <c r="O100" s="149"/>
    </row>
    <row r="101" spans="1:15" ht="54" customHeight="1">
      <c r="A101" s="84" t="s">
        <v>92</v>
      </c>
      <c r="B101" s="148"/>
      <c r="C101" s="151"/>
      <c r="D101" s="85" t="s">
        <v>39</v>
      </c>
      <c r="E101" s="84"/>
      <c r="F101" s="84"/>
      <c r="G101" s="149"/>
      <c r="H101" s="174"/>
      <c r="I101" s="134"/>
      <c r="J101" s="91"/>
      <c r="K101" s="144"/>
      <c r="L101" s="144"/>
      <c r="N101" s="149"/>
      <c r="O101" s="149"/>
    </row>
    <row r="102" spans="1:15" ht="59.25" customHeight="1">
      <c r="A102" s="84" t="s">
        <v>212</v>
      </c>
      <c r="B102" s="148"/>
      <c r="C102" s="151"/>
      <c r="D102" s="85" t="s">
        <v>40</v>
      </c>
      <c r="E102" s="84"/>
      <c r="F102" s="84"/>
      <c r="G102" s="149"/>
      <c r="H102" s="174"/>
      <c r="I102" s="134"/>
      <c r="J102" s="91"/>
      <c r="K102" s="144"/>
      <c r="L102" s="144"/>
      <c r="N102" s="149"/>
      <c r="O102" s="149"/>
    </row>
    <row r="103" spans="1:15" ht="94.5" customHeight="1">
      <c r="A103" s="84" t="s">
        <v>213</v>
      </c>
      <c r="B103" s="148"/>
      <c r="C103" s="151"/>
      <c r="D103" s="85" t="s">
        <v>197</v>
      </c>
      <c r="E103" s="84"/>
      <c r="F103" s="84"/>
      <c r="G103" s="149"/>
      <c r="H103" s="174"/>
      <c r="I103" s="134"/>
      <c r="J103" s="91"/>
      <c r="K103" s="144"/>
      <c r="L103" s="144"/>
      <c r="N103" s="149"/>
      <c r="O103" s="149"/>
    </row>
    <row r="104" spans="1:15" ht="81" customHeight="1">
      <c r="A104" s="84" t="s">
        <v>214</v>
      </c>
      <c r="B104" s="148"/>
      <c r="C104" s="151"/>
      <c r="D104" s="85" t="s">
        <v>198</v>
      </c>
      <c r="E104" s="84"/>
      <c r="F104" s="84"/>
      <c r="G104" s="149"/>
      <c r="H104" s="174"/>
      <c r="I104" s="134"/>
      <c r="J104" s="91"/>
      <c r="K104" s="144"/>
      <c r="L104" s="144"/>
      <c r="N104" s="149"/>
      <c r="O104" s="149"/>
    </row>
    <row r="105" spans="1:15" ht="86.25" customHeight="1">
      <c r="A105" s="84" t="s">
        <v>215</v>
      </c>
      <c r="B105" s="148"/>
      <c r="C105" s="151"/>
      <c r="D105" s="85" t="s">
        <v>199</v>
      </c>
      <c r="E105" s="84"/>
      <c r="F105" s="84"/>
      <c r="G105" s="149"/>
      <c r="H105" s="174"/>
      <c r="I105" s="134"/>
      <c r="J105" s="91"/>
      <c r="K105" s="144"/>
      <c r="L105" s="144"/>
      <c r="N105" s="149"/>
      <c r="O105" s="149"/>
    </row>
    <row r="106" spans="1:15" ht="70.5" customHeight="1">
      <c r="A106" s="84" t="s">
        <v>216</v>
      </c>
      <c r="B106" s="148"/>
      <c r="C106" s="151"/>
      <c r="D106" s="96" t="s">
        <v>200</v>
      </c>
      <c r="E106" s="84"/>
      <c r="F106" s="84"/>
      <c r="G106" s="149"/>
      <c r="H106" s="174"/>
      <c r="I106" s="134"/>
      <c r="J106" s="91"/>
      <c r="K106" s="144"/>
      <c r="L106" s="144"/>
      <c r="N106" s="149"/>
      <c r="O106" s="149"/>
    </row>
    <row r="107" spans="1:15" ht="72" customHeight="1">
      <c r="A107" s="84" t="s">
        <v>217</v>
      </c>
      <c r="B107" s="148"/>
      <c r="C107" s="151"/>
      <c r="D107" s="96" t="s">
        <v>201</v>
      </c>
      <c r="E107" s="84"/>
      <c r="F107" s="84"/>
      <c r="G107" s="149"/>
      <c r="H107" s="174"/>
      <c r="I107" s="134"/>
      <c r="J107" s="91"/>
      <c r="K107" s="144"/>
      <c r="L107" s="144"/>
      <c r="N107" s="149"/>
      <c r="O107" s="149"/>
    </row>
    <row r="108" spans="1:15" ht="73.5" customHeight="1">
      <c r="A108" s="84" t="s">
        <v>229</v>
      </c>
      <c r="B108" s="148"/>
      <c r="C108" s="151"/>
      <c r="D108" s="96" t="s">
        <v>202</v>
      </c>
      <c r="E108" s="84"/>
      <c r="F108" s="84"/>
      <c r="G108" s="149"/>
      <c r="H108" s="174"/>
      <c r="I108" s="134"/>
      <c r="J108" s="91"/>
      <c r="K108" s="144"/>
      <c r="L108" s="144"/>
      <c r="N108" s="149"/>
      <c r="O108" s="149"/>
    </row>
    <row r="109" spans="1:15" ht="87" customHeight="1">
      <c r="A109" s="84" t="s">
        <v>230</v>
      </c>
      <c r="B109" s="148"/>
      <c r="C109" s="152"/>
      <c r="D109" s="96" t="s">
        <v>203</v>
      </c>
      <c r="E109" s="84"/>
      <c r="F109" s="84"/>
      <c r="G109" s="143"/>
      <c r="H109" s="141"/>
      <c r="I109" s="135"/>
      <c r="J109" s="91"/>
      <c r="K109" s="139"/>
      <c r="L109" s="139"/>
      <c r="N109" s="143"/>
      <c r="O109" s="143"/>
    </row>
    <row r="110" spans="1:15" ht="95.25" customHeight="1">
      <c r="A110" s="84" t="s">
        <v>93</v>
      </c>
      <c r="B110" s="148"/>
      <c r="C110" s="150" t="s">
        <v>204</v>
      </c>
      <c r="D110" s="85" t="s">
        <v>278</v>
      </c>
      <c r="E110" s="84"/>
      <c r="F110" s="84"/>
      <c r="G110" s="142"/>
      <c r="H110" s="140"/>
      <c r="I110" s="133"/>
      <c r="J110" s="91"/>
      <c r="K110" s="138"/>
      <c r="L110" s="138"/>
      <c r="N110" s="142"/>
      <c r="O110" s="142"/>
    </row>
    <row r="111" spans="1:15" ht="56.25" customHeight="1">
      <c r="A111" s="84" t="s">
        <v>94</v>
      </c>
      <c r="B111" s="148"/>
      <c r="C111" s="151"/>
      <c r="D111" s="85" t="s">
        <v>279</v>
      </c>
      <c r="E111" s="84"/>
      <c r="F111" s="84"/>
      <c r="G111" s="149"/>
      <c r="H111" s="174"/>
      <c r="I111" s="134"/>
      <c r="J111" s="91"/>
      <c r="K111" s="144"/>
      <c r="L111" s="144"/>
      <c r="N111" s="149"/>
      <c r="O111" s="149"/>
    </row>
    <row r="112" spans="1:15" ht="72" customHeight="1">
      <c r="A112" s="84" t="s">
        <v>95</v>
      </c>
      <c r="B112" s="148"/>
      <c r="C112" s="152"/>
      <c r="D112" s="85" t="s">
        <v>280</v>
      </c>
      <c r="E112" s="84"/>
      <c r="F112" s="84"/>
      <c r="G112" s="143"/>
      <c r="H112" s="141"/>
      <c r="I112" s="135"/>
      <c r="J112" s="91"/>
      <c r="K112" s="139"/>
      <c r="L112" s="139"/>
      <c r="N112" s="143"/>
      <c r="O112" s="143"/>
    </row>
    <row r="113" spans="1:15" ht="84" customHeight="1">
      <c r="A113" s="84" t="s">
        <v>209</v>
      </c>
      <c r="B113" s="148"/>
      <c r="C113" s="150" t="s">
        <v>205</v>
      </c>
      <c r="D113" s="85" t="s">
        <v>206</v>
      </c>
      <c r="E113" s="84"/>
      <c r="F113" s="84"/>
      <c r="G113" s="149"/>
      <c r="H113" s="174"/>
      <c r="I113" s="134"/>
      <c r="J113" s="91"/>
      <c r="K113" s="144"/>
      <c r="L113" s="144"/>
      <c r="N113" s="142"/>
      <c r="O113" s="142"/>
    </row>
    <row r="114" spans="1:15" ht="56.25" customHeight="1">
      <c r="A114" s="84" t="s">
        <v>210</v>
      </c>
      <c r="B114" s="148"/>
      <c r="C114" s="151"/>
      <c r="D114" s="85" t="s">
        <v>207</v>
      </c>
      <c r="E114" s="84"/>
      <c r="F114" s="84"/>
      <c r="G114" s="149"/>
      <c r="H114" s="174"/>
      <c r="I114" s="134"/>
      <c r="J114" s="91"/>
      <c r="K114" s="144"/>
      <c r="L114" s="144"/>
      <c r="N114" s="149"/>
      <c r="O114" s="149"/>
    </row>
    <row r="115" spans="1:15" ht="66" customHeight="1">
      <c r="A115" s="84" t="s">
        <v>211</v>
      </c>
      <c r="B115" s="148"/>
      <c r="C115" s="152"/>
      <c r="D115" s="85" t="s">
        <v>208</v>
      </c>
      <c r="E115" s="84"/>
      <c r="F115" s="84"/>
      <c r="G115" s="143"/>
      <c r="H115" s="141"/>
      <c r="I115" s="135"/>
      <c r="J115" s="92"/>
      <c r="K115" s="139"/>
      <c r="L115" s="139"/>
      <c r="N115" s="143"/>
      <c r="O115" s="143"/>
    </row>
    <row r="116" spans="1:15">
      <c r="B116" s="97"/>
      <c r="C116" s="98"/>
      <c r="D116" s="99"/>
    </row>
    <row r="117" spans="1:15" ht="168" customHeight="1">
      <c r="B117" s="100" t="s">
        <v>277</v>
      </c>
      <c r="C117" s="169"/>
      <c r="D117" s="170"/>
      <c r="E117" s="170"/>
      <c r="F117" s="170"/>
      <c r="G117" s="170"/>
      <c r="H117" s="170"/>
      <c r="I117" s="170"/>
      <c r="J117" s="170"/>
      <c r="K117" s="170"/>
      <c r="L117" s="171"/>
    </row>
    <row r="118" spans="1:15">
      <c r="C118" s="98"/>
      <c r="D118" s="101"/>
      <c r="E118" s="98"/>
      <c r="F118" s="98"/>
      <c r="H118" s="98"/>
      <c r="I118" s="98"/>
      <c r="J118" s="102"/>
      <c r="K118" s="102"/>
      <c r="L118" s="98"/>
    </row>
    <row r="119" spans="1:15">
      <c r="B119" s="103" t="s">
        <v>282</v>
      </c>
      <c r="C119" s="104"/>
      <c r="D119" s="105"/>
      <c r="E119" s="98"/>
      <c r="F119" s="98"/>
      <c r="H119" s="98"/>
      <c r="I119" s="98"/>
      <c r="J119" s="102"/>
      <c r="K119" s="102"/>
      <c r="L119" s="98"/>
    </row>
    <row r="120" spans="1:15">
      <c r="B120" s="167" t="s">
        <v>96</v>
      </c>
      <c r="C120" s="167"/>
      <c r="D120" s="167"/>
      <c r="E120" s="167"/>
      <c r="F120" s="167"/>
      <c r="G120" s="167"/>
      <c r="H120" s="98"/>
      <c r="I120" s="98"/>
      <c r="J120" s="102"/>
      <c r="K120" s="102"/>
      <c r="L120" s="98"/>
    </row>
    <row r="121" spans="1:15">
      <c r="B121" s="63" t="s">
        <v>235</v>
      </c>
      <c r="H121" s="98"/>
      <c r="I121" s="98"/>
      <c r="J121" s="102"/>
      <c r="K121" s="102"/>
      <c r="L121" s="98"/>
    </row>
    <row r="122" spans="1:15">
      <c r="B122" s="63" t="s">
        <v>239</v>
      </c>
    </row>
    <row r="123" spans="1:15">
      <c r="B123" s="63" t="s">
        <v>276</v>
      </c>
    </row>
  </sheetData>
  <sheetProtection algorithmName="SHA-512" hashValue="D7oKMI7+TMIoKbD9vGdRgV4PP2zUZFqr3BDZQL8I6VzECA1pr5duF8u3XPZJY6U4IEVMIO/6z8+LOqPDLYw2ng==" saltValue="t8F2H4JQWPF6e6dvOWEJiA==" spinCount="100000" sheet="1" objects="1" scenarios="1" selectLockedCells="1" selectUnlockedCells="1"/>
  <protectedRanges>
    <protectedRange sqref="L113:L115" name="Range5"/>
    <protectedRange sqref="C117" name="Range3"/>
    <protectedRange sqref="H77:H115 J42:K115 I75 H74 I70 H68 I58:I67 H52:H57 I42:I51 L87:L115 N42:O115 L68 E42:G115" name="Range1"/>
    <protectedRange sqref="C4:D9" name="Range2"/>
    <protectedRange sqref="N42:O115" name="Range4"/>
  </protectedRanges>
  <mergeCells count="261">
    <mergeCell ref="B23:F23"/>
    <mergeCell ref="B24:C24"/>
    <mergeCell ref="D24:F24"/>
    <mergeCell ref="B27:F27"/>
    <mergeCell ref="D32:F32"/>
    <mergeCell ref="D33:F33"/>
    <mergeCell ref="B31:F31"/>
    <mergeCell ref="E25:F25"/>
    <mergeCell ref="E26:F26"/>
    <mergeCell ref="D28:F28"/>
    <mergeCell ref="D29:F29"/>
    <mergeCell ref="D30:F30"/>
    <mergeCell ref="B15:C15"/>
    <mergeCell ref="D15:F15"/>
    <mergeCell ref="N95:N96"/>
    <mergeCell ref="O95:O96"/>
    <mergeCell ref="N90:N91"/>
    <mergeCell ref="O90:O91"/>
    <mergeCell ref="N87:N89"/>
    <mergeCell ref="O87:O89"/>
    <mergeCell ref="N92:N94"/>
    <mergeCell ref="O92:O94"/>
    <mergeCell ref="N68:N69"/>
    <mergeCell ref="O68:O69"/>
    <mergeCell ref="N77:N78"/>
    <mergeCell ref="O77:O78"/>
    <mergeCell ref="N79:N80"/>
    <mergeCell ref="O79:O80"/>
    <mergeCell ref="N70:N73"/>
    <mergeCell ref="O70:O73"/>
    <mergeCell ref="N83:N86"/>
    <mergeCell ref="O83:O86"/>
    <mergeCell ref="L95:L96"/>
    <mergeCell ref="L87:L89"/>
    <mergeCell ref="L92:L94"/>
    <mergeCell ref="K66:K67"/>
    <mergeCell ref="G110:G112"/>
    <mergeCell ref="H110:H112"/>
    <mergeCell ref="I110:I112"/>
    <mergeCell ref="L110:L112"/>
    <mergeCell ref="K110:K112"/>
    <mergeCell ref="H113:H115"/>
    <mergeCell ref="G113:G115"/>
    <mergeCell ref="L113:L115"/>
    <mergeCell ref="I97:I109"/>
    <mergeCell ref="K97:K109"/>
    <mergeCell ref="L97:L109"/>
    <mergeCell ref="K113:K115"/>
    <mergeCell ref="I113:I115"/>
    <mergeCell ref="G97:G109"/>
    <mergeCell ref="H97:H109"/>
    <mergeCell ref="N113:N115"/>
    <mergeCell ref="O110:O112"/>
    <mergeCell ref="O113:O115"/>
    <mergeCell ref="N97:N109"/>
    <mergeCell ref="K64:K65"/>
    <mergeCell ref="I64:I65"/>
    <mergeCell ref="K75:K76"/>
    <mergeCell ref="I75:I76"/>
    <mergeCell ref="K90:K91"/>
    <mergeCell ref="I90:I91"/>
    <mergeCell ref="L90:L91"/>
    <mergeCell ref="N81:N82"/>
    <mergeCell ref="O81:O82"/>
    <mergeCell ref="N75:N76"/>
    <mergeCell ref="K70:K73"/>
    <mergeCell ref="I62:I63"/>
    <mergeCell ref="K62:K63"/>
    <mergeCell ref="L60:L61"/>
    <mergeCell ref="L62:L63"/>
    <mergeCell ref="L66:L67"/>
    <mergeCell ref="O97:O109"/>
    <mergeCell ref="N110:N112"/>
    <mergeCell ref="N60:N61"/>
    <mergeCell ref="O60:O61"/>
    <mergeCell ref="O75:O76"/>
    <mergeCell ref="N62:N63"/>
    <mergeCell ref="O62:O63"/>
    <mergeCell ref="N64:N65"/>
    <mergeCell ref="O64:O65"/>
    <mergeCell ref="N66:N67"/>
    <mergeCell ref="O66:O67"/>
    <mergeCell ref="L70:L73"/>
    <mergeCell ref="G83:G86"/>
    <mergeCell ref="H83:H86"/>
    <mergeCell ref="G92:G94"/>
    <mergeCell ref="H92:H94"/>
    <mergeCell ref="L54:L57"/>
    <mergeCell ref="L58:L59"/>
    <mergeCell ref="L64:L65"/>
    <mergeCell ref="L68:L69"/>
    <mergeCell ref="L75:L76"/>
    <mergeCell ref="L77:L78"/>
    <mergeCell ref="H90:H91"/>
    <mergeCell ref="G90:G91"/>
    <mergeCell ref="K81:K82"/>
    <mergeCell ref="I81:I82"/>
    <mergeCell ref="H81:H82"/>
    <mergeCell ref="G81:G82"/>
    <mergeCell ref="I87:I89"/>
    <mergeCell ref="K87:K89"/>
    <mergeCell ref="I66:I67"/>
    <mergeCell ref="K68:K69"/>
    <mergeCell ref="I70:I73"/>
    <mergeCell ref="L79:L80"/>
    <mergeCell ref="L81:L82"/>
    <mergeCell ref="K60:K61"/>
    <mergeCell ref="G46:G47"/>
    <mergeCell ref="K48:K49"/>
    <mergeCell ref="I48:I49"/>
    <mergeCell ref="G50:G51"/>
    <mergeCell ref="G52:G53"/>
    <mergeCell ref="C113:C115"/>
    <mergeCell ref="G70:G73"/>
    <mergeCell ref="C68:C69"/>
    <mergeCell ref="C75:C76"/>
    <mergeCell ref="H70:H73"/>
    <mergeCell ref="I83:I86"/>
    <mergeCell ref="K83:K86"/>
    <mergeCell ref="K77:K78"/>
    <mergeCell ref="I77:I78"/>
    <mergeCell ref="H77:H78"/>
    <mergeCell ref="G77:G78"/>
    <mergeCell ref="G79:G80"/>
    <mergeCell ref="H79:H80"/>
    <mergeCell ref="I79:I80"/>
    <mergeCell ref="K79:K80"/>
    <mergeCell ref="G87:G89"/>
    <mergeCell ref="H87:H89"/>
    <mergeCell ref="C46:C47"/>
    <mergeCell ref="C97:C109"/>
    <mergeCell ref="N50:N51"/>
    <mergeCell ref="O50:O51"/>
    <mergeCell ref="N52:N53"/>
    <mergeCell ref="O52:O53"/>
    <mergeCell ref="N58:N59"/>
    <mergeCell ref="O58:O59"/>
    <mergeCell ref="N54:N57"/>
    <mergeCell ref="O54:O57"/>
    <mergeCell ref="L40:L41"/>
    <mergeCell ref="N40:N41"/>
    <mergeCell ref="O40:O41"/>
    <mergeCell ref="N42:N43"/>
    <mergeCell ref="O42:O43"/>
    <mergeCell ref="N44:N45"/>
    <mergeCell ref="O44:O45"/>
    <mergeCell ref="N46:N47"/>
    <mergeCell ref="O46:O47"/>
    <mergeCell ref="N48:N49"/>
    <mergeCell ref="O48:O49"/>
    <mergeCell ref="L42:L43"/>
    <mergeCell ref="L44:L45"/>
    <mergeCell ref="L46:L47"/>
    <mergeCell ref="L48:L49"/>
    <mergeCell ref="L52:L53"/>
    <mergeCell ref="B120:G120"/>
    <mergeCell ref="B42:B49"/>
    <mergeCell ref="C42:C43"/>
    <mergeCell ref="C44:C45"/>
    <mergeCell ref="C117:L117"/>
    <mergeCell ref="B97:B115"/>
    <mergeCell ref="B81:B86"/>
    <mergeCell ref="C81:C82"/>
    <mergeCell ref="B87:B91"/>
    <mergeCell ref="C90:C91"/>
    <mergeCell ref="K46:K47"/>
    <mergeCell ref="I46:I47"/>
    <mergeCell ref="H46:H47"/>
    <mergeCell ref="H48:H49"/>
    <mergeCell ref="G48:G49"/>
    <mergeCell ref="H42:H43"/>
    <mergeCell ref="G42:G43"/>
    <mergeCell ref="C60:C61"/>
    <mergeCell ref="C62:C63"/>
    <mergeCell ref="C70:C73"/>
    <mergeCell ref="C110:C112"/>
    <mergeCell ref="B92:B96"/>
    <mergeCell ref="C95:C96"/>
    <mergeCell ref="B68:B76"/>
    <mergeCell ref="A39:A41"/>
    <mergeCell ref="B39:B41"/>
    <mergeCell ref="C39:C41"/>
    <mergeCell ref="D39:D41"/>
    <mergeCell ref="E40:F40"/>
    <mergeCell ref="H40:I40"/>
    <mergeCell ref="I42:I43"/>
    <mergeCell ref="A2:K2"/>
    <mergeCell ref="A1:K1"/>
    <mergeCell ref="E20:F20"/>
    <mergeCell ref="E21:F21"/>
    <mergeCell ref="E22:F22"/>
    <mergeCell ref="B34:F34"/>
    <mergeCell ref="D35:F35"/>
    <mergeCell ref="D36:F36"/>
    <mergeCell ref="B10:F10"/>
    <mergeCell ref="B11:F11"/>
    <mergeCell ref="D12:F12"/>
    <mergeCell ref="D13:F13"/>
    <mergeCell ref="B14:F14"/>
    <mergeCell ref="E16:F16"/>
    <mergeCell ref="E17:F17"/>
    <mergeCell ref="B18:F18"/>
    <mergeCell ref="B19:C19"/>
    <mergeCell ref="B77:B80"/>
    <mergeCell ref="C77:C78"/>
    <mergeCell ref="C79:C80"/>
    <mergeCell ref="B50:B57"/>
    <mergeCell ref="C50:C51"/>
    <mergeCell ref="C52:C53"/>
    <mergeCell ref="C54:C57"/>
    <mergeCell ref="C87:C89"/>
    <mergeCell ref="C92:C94"/>
    <mergeCell ref="C83:C86"/>
    <mergeCell ref="C48:C49"/>
    <mergeCell ref="G40:G41"/>
    <mergeCell ref="B58:B67"/>
    <mergeCell ref="C58:C59"/>
    <mergeCell ref="C64:C65"/>
    <mergeCell ref="K50:K51"/>
    <mergeCell ref="I50:I51"/>
    <mergeCell ref="H50:H51"/>
    <mergeCell ref="C66:C67"/>
    <mergeCell ref="H66:H67"/>
    <mergeCell ref="G66:G67"/>
    <mergeCell ref="H64:H65"/>
    <mergeCell ref="G64:G65"/>
    <mergeCell ref="K54:K57"/>
    <mergeCell ref="I54:I57"/>
    <mergeCell ref="H54:H57"/>
    <mergeCell ref="G54:G57"/>
    <mergeCell ref="K52:K53"/>
    <mergeCell ref="I52:I53"/>
    <mergeCell ref="H52:H53"/>
    <mergeCell ref="G60:G61"/>
    <mergeCell ref="G62:G63"/>
    <mergeCell ref="I60:I61"/>
    <mergeCell ref="K42:K43"/>
    <mergeCell ref="D19:F19"/>
    <mergeCell ref="L83:L86"/>
    <mergeCell ref="J40:K40"/>
    <mergeCell ref="K95:K96"/>
    <mergeCell ref="I95:I96"/>
    <mergeCell ref="H95:H96"/>
    <mergeCell ref="G95:G96"/>
    <mergeCell ref="I92:I94"/>
    <mergeCell ref="K92:K94"/>
    <mergeCell ref="G44:G45"/>
    <mergeCell ref="K44:K45"/>
    <mergeCell ref="I44:I45"/>
    <mergeCell ref="H44:H45"/>
    <mergeCell ref="H75:H76"/>
    <mergeCell ref="G75:G76"/>
    <mergeCell ref="K58:K59"/>
    <mergeCell ref="I58:I59"/>
    <mergeCell ref="H58:H59"/>
    <mergeCell ref="G58:G59"/>
    <mergeCell ref="H68:H69"/>
    <mergeCell ref="G68:G69"/>
    <mergeCell ref="I68:I69"/>
    <mergeCell ref="E39:L39"/>
    <mergeCell ref="L50:L51"/>
  </mergeCells>
  <phoneticPr fontId="20" type="noConversion"/>
  <dataValidations count="6">
    <dataValidation type="list" allowBlank="1" showInputMessage="1" showErrorMessage="1" sqref="I64:I67 H68:H69 I62 H87 I75:I76 H113 H90:H92 H95:H99 H110 H77:H83 H74 I58:I60 H52:H57 I42:I51 I70">
      <formula1>"Sesuai,Melampaui"</formula1>
    </dataValidation>
    <dataValidation type="list" allowBlank="1" showInputMessage="1" showErrorMessage="1" sqref="J70:K70 J87:K87 J62:K62 K52:K60 J113:K113 K90:K92 K95:K99 J110:K110 K79:K83 J79:J86 J52:J61 J66:K67 J88:J109 J111:J112 J42:K49 J63 J71:J73 J114:J115">
      <formula1>"Lokal/Wilayah,Nasional,Internasional"</formula1>
    </dataValidation>
    <dataValidation type="list" allowBlank="1" showInputMessage="1" showErrorMessage="1" sqref="L68:L69 L87 L113 L90:L92 L95:L110">
      <formula1>"Baik Sekali,Unggul"</formula1>
    </dataValidation>
    <dataValidation type="list" showInputMessage="1" showErrorMessage="1" errorTitle="Error" error="Silahkan pilih salah satu" sqref="F42:F115">
      <formula1>IF(ISBLANK(E42),allowed,not_allowed)</formula1>
    </dataValidation>
    <dataValidation type="list" allowBlank="1" showInputMessage="1" showErrorMessage="1" sqref="J50:K51 J64:K65 J68:K69 J74:K78">
      <formula1>"Lokal/Wilayah,Nasional"</formula1>
    </dataValidation>
    <dataValidation type="list" showInputMessage="1" showErrorMessage="1" errorTitle="Error" error="Pilih salah satu" sqref="E42:E115">
      <formula1>IF(ISBLANK(F42),allowed,not_allowed)</formula1>
    </dataValidation>
  </dataValidations>
  <hyperlinks>
    <hyperlink ref="B119:D119" r:id="rId1" display="Salinan Permendikbud Nomor 3 Tahun 2020 tentang Standar Nasional Pendidikan Tinggi"/>
  </hyperlinks>
  <pageMargins left="0.7" right="0.7" top="0.75" bottom="0.75" header="0.3" footer="0.3"/>
  <pageSetup paperSize="9"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topLeftCell="A13" zoomScale="85" zoomScaleNormal="85" workbookViewId="0">
      <selection activeCell="D13" sqref="D13:D14"/>
    </sheetView>
  </sheetViews>
  <sheetFormatPr defaultColWidth="11" defaultRowHeight="15.75"/>
  <cols>
    <col min="1" max="1" width="5.5" bestFit="1" customWidth="1"/>
    <col min="2" max="2" width="42" customWidth="1"/>
    <col min="3" max="3" width="16.875" customWidth="1"/>
    <col min="4" max="4" width="56.875" style="2" customWidth="1"/>
  </cols>
  <sheetData>
    <row r="1" spans="1:4" ht="18.75">
      <c r="A1" s="187" t="s">
        <v>104</v>
      </c>
      <c r="B1" s="187"/>
      <c r="C1" s="187"/>
      <c r="D1" s="187"/>
    </row>
    <row r="2" spans="1:4" ht="18.75">
      <c r="A2" s="187" t="s">
        <v>0</v>
      </c>
      <c r="B2" s="187"/>
      <c r="C2" s="187"/>
      <c r="D2" s="187"/>
    </row>
    <row r="3" spans="1:4">
      <c r="B3" s="1" t="s">
        <v>105</v>
      </c>
      <c r="C3" s="1" t="s">
        <v>5</v>
      </c>
      <c r="D3" s="52">
        <f>'Kertas Kerja'!D4</f>
        <v>0</v>
      </c>
    </row>
    <row r="4" spans="1:4">
      <c r="B4" s="1" t="s">
        <v>106</v>
      </c>
      <c r="C4" s="1" t="s">
        <v>5</v>
      </c>
      <c r="D4" s="52">
        <f>'Kertas Kerja'!D5</f>
        <v>0</v>
      </c>
    </row>
    <row r="5" spans="1:4">
      <c r="B5" s="1" t="s">
        <v>107</v>
      </c>
      <c r="C5" s="1" t="s">
        <v>5</v>
      </c>
      <c r="D5" s="52">
        <f>'Kertas Kerja'!D6</f>
        <v>0</v>
      </c>
    </row>
    <row r="6" spans="1:4">
      <c r="B6" s="1" t="s">
        <v>108</v>
      </c>
      <c r="C6" s="1" t="s">
        <v>5</v>
      </c>
      <c r="D6" s="52">
        <f>'Kertas Kerja'!D7</f>
        <v>0</v>
      </c>
    </row>
    <row r="7" spans="1:4">
      <c r="B7" s="1" t="s">
        <v>109</v>
      </c>
      <c r="C7" s="1" t="s">
        <v>5</v>
      </c>
      <c r="D7" s="56">
        <f>'Kertas Kerja'!D8</f>
        <v>0</v>
      </c>
    </row>
    <row r="9" spans="1:4">
      <c r="B9" s="188" t="s">
        <v>110</v>
      </c>
      <c r="C9" s="188"/>
      <c r="D9" s="188"/>
    </row>
    <row r="10" spans="1:4">
      <c r="B10" s="188"/>
      <c r="C10" s="188"/>
      <c r="D10" s="188"/>
    </row>
    <row r="11" spans="1:4">
      <c r="B11" s="189" t="s">
        <v>111</v>
      </c>
      <c r="C11" s="189"/>
      <c r="D11" s="189"/>
    </row>
    <row r="12" spans="1:4">
      <c r="A12" s="43" t="s">
        <v>6</v>
      </c>
      <c r="B12" s="42" t="s">
        <v>7</v>
      </c>
      <c r="C12" s="42" t="s">
        <v>8</v>
      </c>
      <c r="D12" s="51" t="s">
        <v>112</v>
      </c>
    </row>
    <row r="13" spans="1:4" ht="96.75" customHeight="1">
      <c r="A13" s="45" t="s">
        <v>42</v>
      </c>
      <c r="B13" s="190" t="s">
        <v>225</v>
      </c>
      <c r="C13" s="196" t="s">
        <v>13</v>
      </c>
      <c r="D13" s="190">
        <f>'Kertas Kerja'!G42</f>
        <v>0</v>
      </c>
    </row>
    <row r="14" spans="1:4" ht="96.75" customHeight="1">
      <c r="A14" s="45" t="s">
        <v>43</v>
      </c>
      <c r="B14" s="191"/>
      <c r="C14" s="197"/>
      <c r="D14" s="192"/>
    </row>
    <row r="15" spans="1:4" ht="89.25" customHeight="1">
      <c r="A15" s="45" t="s">
        <v>44</v>
      </c>
      <c r="B15" s="191"/>
      <c r="C15" s="193" t="s">
        <v>14</v>
      </c>
      <c r="D15" s="190">
        <f>'Kertas Kerja'!G44</f>
        <v>0</v>
      </c>
    </row>
    <row r="16" spans="1:4" ht="89.25" customHeight="1">
      <c r="A16" s="45" t="s">
        <v>45</v>
      </c>
      <c r="B16" s="191"/>
      <c r="C16" s="194"/>
      <c r="D16" s="192"/>
    </row>
    <row r="17" spans="1:4" ht="89.25" customHeight="1">
      <c r="A17" s="45" t="s">
        <v>46</v>
      </c>
      <c r="B17" s="191"/>
      <c r="C17" s="193" t="s">
        <v>15</v>
      </c>
      <c r="D17" s="190">
        <f>'Kertas Kerja'!G46</f>
        <v>0</v>
      </c>
    </row>
    <row r="18" spans="1:4" ht="89.25" customHeight="1">
      <c r="A18" s="45" t="s">
        <v>47</v>
      </c>
      <c r="B18" s="191"/>
      <c r="C18" s="194"/>
      <c r="D18" s="192"/>
    </row>
    <row r="19" spans="1:4" ht="89.25" customHeight="1">
      <c r="A19" s="45" t="s">
        <v>48</v>
      </c>
      <c r="B19" s="191"/>
      <c r="C19" s="193" t="s">
        <v>16</v>
      </c>
      <c r="D19" s="190">
        <f>'Kertas Kerja'!G48</f>
        <v>0</v>
      </c>
    </row>
    <row r="20" spans="1:4" ht="89.25" customHeight="1">
      <c r="A20" s="45" t="s">
        <v>49</v>
      </c>
      <c r="B20" s="192"/>
      <c r="C20" s="194"/>
      <c r="D20" s="192"/>
    </row>
    <row r="21" spans="1:4" ht="89.25" customHeight="1">
      <c r="A21" s="45" t="s">
        <v>50</v>
      </c>
      <c r="B21" s="190" t="s">
        <v>224</v>
      </c>
      <c r="C21" s="193" t="s">
        <v>18</v>
      </c>
      <c r="D21" s="190">
        <f>'Kertas Kerja'!G50</f>
        <v>0</v>
      </c>
    </row>
    <row r="22" spans="1:4" ht="89.25" customHeight="1">
      <c r="A22" s="45" t="s">
        <v>51</v>
      </c>
      <c r="B22" s="191"/>
      <c r="C22" s="194"/>
      <c r="D22" s="192"/>
    </row>
    <row r="23" spans="1:4" ht="89.25" customHeight="1">
      <c r="A23" s="45" t="s">
        <v>52</v>
      </c>
      <c r="B23" s="191"/>
      <c r="C23" s="193" t="s">
        <v>20</v>
      </c>
      <c r="D23" s="190">
        <f>'Kertas Kerja'!G52</f>
        <v>0</v>
      </c>
    </row>
    <row r="24" spans="1:4" ht="89.25" customHeight="1">
      <c r="A24" s="45" t="s">
        <v>53</v>
      </c>
      <c r="B24" s="191"/>
      <c r="C24" s="194"/>
      <c r="D24" s="192"/>
    </row>
    <row r="25" spans="1:4" ht="89.25" customHeight="1">
      <c r="A25" s="45" t="s">
        <v>54</v>
      </c>
      <c r="B25" s="191"/>
      <c r="C25" s="193" t="s">
        <v>21</v>
      </c>
      <c r="D25" s="190">
        <f>'Kertas Kerja'!G54</f>
        <v>0</v>
      </c>
    </row>
    <row r="26" spans="1:4" ht="89.25" customHeight="1">
      <c r="A26" s="45" t="s">
        <v>55</v>
      </c>
      <c r="B26" s="191"/>
      <c r="C26" s="195"/>
      <c r="D26" s="191"/>
    </row>
    <row r="27" spans="1:4" ht="89.25" customHeight="1">
      <c r="A27" s="45" t="s">
        <v>56</v>
      </c>
      <c r="B27" s="191"/>
      <c r="C27" s="195"/>
      <c r="D27" s="191"/>
    </row>
    <row r="28" spans="1:4" ht="89.25" customHeight="1">
      <c r="A28" s="45" t="s">
        <v>57</v>
      </c>
      <c r="B28" s="192"/>
      <c r="C28" s="194"/>
      <c r="D28" s="192"/>
    </row>
    <row r="29" spans="1:4" ht="89.25" customHeight="1">
      <c r="A29" s="45" t="s">
        <v>58</v>
      </c>
      <c r="B29" s="190" t="s">
        <v>223</v>
      </c>
      <c r="C29" s="193" t="s">
        <v>22</v>
      </c>
      <c r="D29" s="190">
        <f>'Kertas Kerja'!G58</f>
        <v>0</v>
      </c>
    </row>
    <row r="30" spans="1:4" ht="89.25" customHeight="1">
      <c r="A30" s="45" t="s">
        <v>59</v>
      </c>
      <c r="B30" s="191"/>
      <c r="C30" s="194"/>
      <c r="D30" s="192"/>
    </row>
    <row r="31" spans="1:4" ht="89.25" customHeight="1">
      <c r="A31" s="45" t="s">
        <v>60</v>
      </c>
      <c r="B31" s="191"/>
      <c r="C31" s="193" t="s">
        <v>156</v>
      </c>
      <c r="D31" s="198">
        <f>'Kertas Kerja'!G60</f>
        <v>0</v>
      </c>
    </row>
    <row r="32" spans="1:4" ht="89.25" customHeight="1">
      <c r="A32" s="45" t="s">
        <v>61</v>
      </c>
      <c r="B32" s="191"/>
      <c r="C32" s="194"/>
      <c r="D32" s="198"/>
    </row>
    <row r="33" spans="1:4" ht="89.25" customHeight="1">
      <c r="A33" s="45" t="s">
        <v>62</v>
      </c>
      <c r="B33" s="191"/>
      <c r="C33" s="193" t="s">
        <v>157</v>
      </c>
      <c r="D33" s="198">
        <f>'Kertas Kerja'!G62</f>
        <v>0</v>
      </c>
    </row>
    <row r="34" spans="1:4" ht="89.25" customHeight="1">
      <c r="A34" s="45" t="s">
        <v>63</v>
      </c>
      <c r="B34" s="191"/>
      <c r="C34" s="194"/>
      <c r="D34" s="198"/>
    </row>
    <row r="35" spans="1:4" ht="89.25" customHeight="1">
      <c r="A35" s="45" t="s">
        <v>64</v>
      </c>
      <c r="B35" s="191"/>
      <c r="C35" s="193" t="s">
        <v>23</v>
      </c>
      <c r="D35" s="190">
        <f>'Kertas Kerja'!G64</f>
        <v>0</v>
      </c>
    </row>
    <row r="36" spans="1:4" ht="89.25" customHeight="1">
      <c r="A36" s="45" t="s">
        <v>65</v>
      </c>
      <c r="B36" s="191"/>
      <c r="C36" s="194"/>
      <c r="D36" s="192"/>
    </row>
    <row r="37" spans="1:4" ht="89.25" customHeight="1">
      <c r="A37" s="45" t="s">
        <v>163</v>
      </c>
      <c r="B37" s="191"/>
      <c r="C37" s="193" t="s">
        <v>25</v>
      </c>
      <c r="D37" s="190">
        <f>'Kertas Kerja'!G66</f>
        <v>0</v>
      </c>
    </row>
    <row r="38" spans="1:4" ht="89.25" customHeight="1">
      <c r="A38" s="45" t="s">
        <v>164</v>
      </c>
      <c r="B38" s="192"/>
      <c r="C38" s="194"/>
      <c r="D38" s="192"/>
    </row>
    <row r="39" spans="1:4" ht="89.25" customHeight="1">
      <c r="A39" s="45" t="s">
        <v>66</v>
      </c>
      <c r="B39" s="190" t="s">
        <v>222</v>
      </c>
      <c r="C39" s="193" t="s">
        <v>26</v>
      </c>
      <c r="D39" s="190">
        <f>'Kertas Kerja'!G68</f>
        <v>0</v>
      </c>
    </row>
    <row r="40" spans="1:4" ht="89.25" customHeight="1">
      <c r="A40" s="45" t="s">
        <v>67</v>
      </c>
      <c r="B40" s="191"/>
      <c r="C40" s="194"/>
      <c r="D40" s="192"/>
    </row>
    <row r="41" spans="1:4" ht="89.25" customHeight="1">
      <c r="A41" s="45" t="s">
        <v>171</v>
      </c>
      <c r="B41" s="191"/>
      <c r="C41" s="193" t="s">
        <v>27</v>
      </c>
      <c r="D41" s="190">
        <f>'Kertas Kerja'!G70</f>
        <v>0</v>
      </c>
    </row>
    <row r="42" spans="1:4" ht="89.25" customHeight="1">
      <c r="A42" s="45" t="s">
        <v>172</v>
      </c>
      <c r="B42" s="191"/>
      <c r="C42" s="195"/>
      <c r="D42" s="191"/>
    </row>
    <row r="43" spans="1:4" ht="89.25" customHeight="1">
      <c r="A43" s="45" t="s">
        <v>173</v>
      </c>
      <c r="B43" s="191"/>
      <c r="C43" s="195"/>
      <c r="D43" s="191"/>
    </row>
    <row r="44" spans="1:4" ht="89.25" customHeight="1">
      <c r="A44" s="45" t="s">
        <v>174</v>
      </c>
      <c r="B44" s="191"/>
      <c r="C44" s="194"/>
      <c r="D44" s="192"/>
    </row>
    <row r="45" spans="1:4" ht="89.25" customHeight="1">
      <c r="A45" s="45" t="s">
        <v>68</v>
      </c>
      <c r="B45" s="191"/>
      <c r="C45" s="44" t="s">
        <v>28</v>
      </c>
      <c r="D45" s="58">
        <f>'Kertas Kerja'!G74</f>
        <v>0</v>
      </c>
    </row>
    <row r="46" spans="1:4" ht="89.25" customHeight="1">
      <c r="A46" s="45" t="s">
        <v>69</v>
      </c>
      <c r="B46" s="191"/>
      <c r="C46" s="193" t="s">
        <v>29</v>
      </c>
      <c r="D46" s="190">
        <f>'Kertas Kerja'!G75</f>
        <v>0</v>
      </c>
    </row>
    <row r="47" spans="1:4" ht="89.25" customHeight="1">
      <c r="A47" s="45" t="s">
        <v>70</v>
      </c>
      <c r="B47" s="192"/>
      <c r="C47" s="194"/>
      <c r="D47" s="192"/>
    </row>
    <row r="48" spans="1:4" ht="89.25" customHeight="1">
      <c r="A48" s="45" t="s">
        <v>71</v>
      </c>
      <c r="B48" s="190" t="s">
        <v>41</v>
      </c>
      <c r="C48" s="193" t="s">
        <v>30</v>
      </c>
      <c r="D48" s="190">
        <f>'Kertas Kerja'!G77</f>
        <v>0</v>
      </c>
    </row>
    <row r="49" spans="1:4" ht="89.25" customHeight="1">
      <c r="A49" s="45" t="s">
        <v>72</v>
      </c>
      <c r="B49" s="191"/>
      <c r="C49" s="194"/>
      <c r="D49" s="192"/>
    </row>
    <row r="50" spans="1:4" ht="89.25" customHeight="1">
      <c r="A50" s="45" t="s">
        <v>73</v>
      </c>
      <c r="B50" s="191"/>
      <c r="C50" s="193" t="s">
        <v>31</v>
      </c>
      <c r="D50" s="190">
        <f>'Kertas Kerja'!G79</f>
        <v>0</v>
      </c>
    </row>
    <row r="51" spans="1:4" ht="89.25" customHeight="1">
      <c r="A51" s="45" t="s">
        <v>74</v>
      </c>
      <c r="B51" s="192"/>
      <c r="C51" s="194"/>
      <c r="D51" s="192"/>
    </row>
    <row r="52" spans="1:4" ht="89.25" customHeight="1">
      <c r="A52" s="45" t="s">
        <v>75</v>
      </c>
      <c r="B52" s="190" t="s">
        <v>221</v>
      </c>
      <c r="C52" s="193" t="s">
        <v>34</v>
      </c>
      <c r="D52" s="190">
        <f>'Kertas Kerja'!G81</f>
        <v>0</v>
      </c>
    </row>
    <row r="53" spans="1:4" ht="89.25" customHeight="1">
      <c r="A53" s="45" t="s">
        <v>76</v>
      </c>
      <c r="B53" s="191"/>
      <c r="C53" s="194"/>
      <c r="D53" s="192"/>
    </row>
    <row r="54" spans="1:4" ht="89.25" customHeight="1">
      <c r="A54" s="45" t="s">
        <v>77</v>
      </c>
      <c r="B54" s="191"/>
      <c r="C54" s="193" t="s">
        <v>35</v>
      </c>
      <c r="D54" s="190">
        <f>'Kertas Kerja'!G83</f>
        <v>0</v>
      </c>
    </row>
    <row r="55" spans="1:4" ht="89.25" customHeight="1">
      <c r="A55" s="45" t="s">
        <v>78</v>
      </c>
      <c r="B55" s="191"/>
      <c r="C55" s="195"/>
      <c r="D55" s="191"/>
    </row>
    <row r="56" spans="1:4" ht="89.25" customHeight="1">
      <c r="A56" s="45" t="s">
        <v>79</v>
      </c>
      <c r="B56" s="191"/>
      <c r="C56" s="195"/>
      <c r="D56" s="191"/>
    </row>
    <row r="57" spans="1:4" ht="89.25" customHeight="1">
      <c r="A57" s="45" t="s">
        <v>231</v>
      </c>
      <c r="B57" s="191"/>
      <c r="C57" s="194"/>
      <c r="D57" s="192"/>
    </row>
    <row r="58" spans="1:4" ht="89.25" customHeight="1">
      <c r="A58" s="45" t="s">
        <v>80</v>
      </c>
      <c r="B58" s="199" t="s">
        <v>220</v>
      </c>
      <c r="C58" s="193" t="s">
        <v>36</v>
      </c>
      <c r="D58" s="190">
        <f>'Kertas Kerja'!G87</f>
        <v>0</v>
      </c>
    </row>
    <row r="59" spans="1:4" ht="89.25" customHeight="1">
      <c r="A59" s="45" t="s">
        <v>81</v>
      </c>
      <c r="B59" s="200"/>
      <c r="C59" s="195"/>
      <c r="D59" s="191"/>
    </row>
    <row r="60" spans="1:4" ht="89.25" customHeight="1">
      <c r="A60" s="45" t="s">
        <v>226</v>
      </c>
      <c r="B60" s="200"/>
      <c r="C60" s="194"/>
      <c r="D60" s="192"/>
    </row>
    <row r="61" spans="1:4" ht="89.25" customHeight="1">
      <c r="A61" s="45" t="s">
        <v>82</v>
      </c>
      <c r="B61" s="200"/>
      <c r="C61" s="193" t="s">
        <v>37</v>
      </c>
      <c r="D61" s="190">
        <f>'Kertas Kerja'!G90</f>
        <v>0</v>
      </c>
    </row>
    <row r="62" spans="1:4" ht="89.25" customHeight="1">
      <c r="A62" s="45" t="s">
        <v>83</v>
      </c>
      <c r="B62" s="201"/>
      <c r="C62" s="194"/>
      <c r="D62" s="192"/>
    </row>
    <row r="63" spans="1:4" ht="89.25" customHeight="1">
      <c r="A63" s="45" t="s">
        <v>84</v>
      </c>
      <c r="B63" s="199" t="s">
        <v>219</v>
      </c>
      <c r="C63" s="193" t="s">
        <v>36</v>
      </c>
      <c r="D63" s="198">
        <f>'Kertas Kerja'!G92</f>
        <v>0</v>
      </c>
    </row>
    <row r="64" spans="1:4" ht="89.25" customHeight="1">
      <c r="A64" s="45" t="s">
        <v>85</v>
      </c>
      <c r="B64" s="200"/>
      <c r="C64" s="195"/>
      <c r="D64" s="198"/>
    </row>
    <row r="65" spans="1:4" ht="89.25" customHeight="1">
      <c r="A65" s="45" t="s">
        <v>194</v>
      </c>
      <c r="B65" s="200"/>
      <c r="C65" s="194"/>
      <c r="D65" s="198"/>
    </row>
    <row r="66" spans="1:4" ht="89.25" customHeight="1">
      <c r="A66" s="45" t="s">
        <v>86</v>
      </c>
      <c r="B66" s="200"/>
      <c r="C66" s="193" t="s">
        <v>37</v>
      </c>
      <c r="D66" s="191">
        <f>'Kertas Kerja'!G95</f>
        <v>0</v>
      </c>
    </row>
    <row r="67" spans="1:4" ht="89.25" customHeight="1">
      <c r="A67" s="45" t="s">
        <v>87</v>
      </c>
      <c r="B67" s="201"/>
      <c r="C67" s="194"/>
      <c r="D67" s="191"/>
    </row>
    <row r="68" spans="1:4" ht="89.25" customHeight="1">
      <c r="A68" s="47" t="s">
        <v>88</v>
      </c>
      <c r="B68" s="190" t="s">
        <v>218</v>
      </c>
      <c r="C68" s="193" t="s">
        <v>38</v>
      </c>
      <c r="D68" s="198">
        <f>'Kertas Kerja'!G97</f>
        <v>0</v>
      </c>
    </row>
    <row r="69" spans="1:4" ht="89.25" customHeight="1">
      <c r="A69" s="47" t="s">
        <v>89</v>
      </c>
      <c r="B69" s="191"/>
      <c r="C69" s="195"/>
      <c r="D69" s="198"/>
    </row>
    <row r="70" spans="1:4" ht="89.25" customHeight="1">
      <c r="A70" s="47" t="s">
        <v>90</v>
      </c>
      <c r="B70" s="191"/>
      <c r="C70" s="195"/>
      <c r="D70" s="198"/>
    </row>
    <row r="71" spans="1:4" ht="89.25" customHeight="1">
      <c r="A71" s="47" t="s">
        <v>91</v>
      </c>
      <c r="B71" s="191"/>
      <c r="C71" s="195"/>
      <c r="D71" s="198"/>
    </row>
    <row r="72" spans="1:4" ht="89.25" customHeight="1">
      <c r="A72" s="47" t="s">
        <v>92</v>
      </c>
      <c r="B72" s="191"/>
      <c r="C72" s="195"/>
      <c r="D72" s="198"/>
    </row>
    <row r="73" spans="1:4" ht="89.25" customHeight="1">
      <c r="A73" s="47" t="s">
        <v>212</v>
      </c>
      <c r="B73" s="191"/>
      <c r="C73" s="195"/>
      <c r="D73" s="198"/>
    </row>
    <row r="74" spans="1:4" ht="89.25" customHeight="1">
      <c r="A74" s="47" t="s">
        <v>213</v>
      </c>
      <c r="B74" s="191"/>
      <c r="C74" s="195"/>
      <c r="D74" s="198"/>
    </row>
    <row r="75" spans="1:4" ht="89.25" customHeight="1">
      <c r="A75" s="47" t="s">
        <v>214</v>
      </c>
      <c r="B75" s="191"/>
      <c r="C75" s="195"/>
      <c r="D75" s="198"/>
    </row>
    <row r="76" spans="1:4" ht="89.25" customHeight="1">
      <c r="A76" s="47" t="s">
        <v>215</v>
      </c>
      <c r="B76" s="191"/>
      <c r="C76" s="195"/>
      <c r="D76" s="198"/>
    </row>
    <row r="77" spans="1:4" ht="89.25" customHeight="1">
      <c r="A77" s="47" t="s">
        <v>216</v>
      </c>
      <c r="B77" s="191"/>
      <c r="C77" s="195"/>
      <c r="D77" s="198"/>
    </row>
    <row r="78" spans="1:4" ht="89.25" customHeight="1">
      <c r="A78" s="47" t="s">
        <v>217</v>
      </c>
      <c r="B78" s="191"/>
      <c r="C78" s="195"/>
      <c r="D78" s="198"/>
    </row>
    <row r="79" spans="1:4" ht="89.25" customHeight="1">
      <c r="A79" s="47" t="s">
        <v>229</v>
      </c>
      <c r="B79" s="191"/>
      <c r="C79" s="195"/>
      <c r="D79" s="198"/>
    </row>
    <row r="80" spans="1:4" ht="89.25" customHeight="1">
      <c r="A80" s="47" t="s">
        <v>230</v>
      </c>
      <c r="B80" s="191"/>
      <c r="C80" s="194"/>
      <c r="D80" s="198"/>
    </row>
    <row r="81" spans="1:5" ht="89.25" customHeight="1">
      <c r="A81" s="45" t="s">
        <v>93</v>
      </c>
      <c r="B81" s="191"/>
      <c r="C81" s="193" t="s">
        <v>204</v>
      </c>
      <c r="D81" s="198">
        <f>'Kertas Kerja'!G110</f>
        <v>0</v>
      </c>
    </row>
    <row r="82" spans="1:5" ht="89.25" customHeight="1">
      <c r="A82" s="45" t="s">
        <v>94</v>
      </c>
      <c r="B82" s="191"/>
      <c r="C82" s="195"/>
      <c r="D82" s="198"/>
    </row>
    <row r="83" spans="1:5" ht="89.25" customHeight="1">
      <c r="A83" s="45" t="s">
        <v>95</v>
      </c>
      <c r="B83" s="191"/>
      <c r="C83" s="194"/>
      <c r="D83" s="198"/>
    </row>
    <row r="84" spans="1:5" ht="89.25" customHeight="1">
      <c r="A84" s="45" t="s">
        <v>209</v>
      </c>
      <c r="B84" s="191"/>
      <c r="C84" s="193" t="s">
        <v>205</v>
      </c>
      <c r="D84" s="198">
        <f>'Kertas Kerja'!G113</f>
        <v>0</v>
      </c>
    </row>
    <row r="85" spans="1:5" ht="89.25" customHeight="1">
      <c r="A85" s="45" t="s">
        <v>210</v>
      </c>
      <c r="B85" s="191"/>
      <c r="C85" s="195"/>
      <c r="D85" s="198"/>
    </row>
    <row r="86" spans="1:5" ht="89.25" customHeight="1">
      <c r="A86" s="45" t="s">
        <v>211</v>
      </c>
      <c r="B86" s="192"/>
      <c r="C86" s="194"/>
      <c r="D86" s="198"/>
    </row>
    <row r="88" spans="1:5" ht="15.95" customHeight="1">
      <c r="A88" s="202" t="s">
        <v>237</v>
      </c>
      <c r="B88" s="202"/>
      <c r="C88" s="202"/>
      <c r="D88" s="202"/>
      <c r="E88" s="3"/>
    </row>
    <row r="89" spans="1:5" ht="15.95" customHeight="1">
      <c r="A89" s="202"/>
      <c r="B89" s="202"/>
      <c r="C89" s="202"/>
      <c r="D89" s="202"/>
      <c r="E89" s="3"/>
    </row>
    <row r="90" spans="1:5" ht="15.95" customHeight="1">
      <c r="A90" s="48"/>
      <c r="B90" s="48"/>
      <c r="C90" s="48"/>
      <c r="D90" s="53"/>
      <c r="E90" s="3"/>
    </row>
    <row r="91" spans="1:5">
      <c r="B91" s="4"/>
      <c r="C91" s="31"/>
      <c r="D91" s="54" t="s">
        <v>245</v>
      </c>
      <c r="E91" s="4"/>
    </row>
    <row r="92" spans="1:5">
      <c r="B92" s="4"/>
      <c r="C92" s="31"/>
      <c r="D92" s="55"/>
      <c r="E92" s="4"/>
    </row>
    <row r="93" spans="1:5">
      <c r="B93" s="34" t="s">
        <v>238</v>
      </c>
      <c r="C93" s="32"/>
      <c r="D93" s="49" t="s">
        <v>252</v>
      </c>
      <c r="E93" s="33"/>
    </row>
    <row r="94" spans="1:5">
      <c r="B94" s="34" t="s">
        <v>137</v>
      </c>
      <c r="C94" s="35"/>
      <c r="D94" s="41"/>
      <c r="E94" s="36"/>
    </row>
    <row r="95" spans="1:5">
      <c r="C95" s="35"/>
      <c r="E95" s="37"/>
    </row>
    <row r="96" spans="1:5">
      <c r="B96" s="5"/>
      <c r="C96" s="32"/>
      <c r="E96" s="36"/>
    </row>
    <row r="97" spans="2:5">
      <c r="B97" s="5"/>
      <c r="C97" s="32"/>
      <c r="D97" s="54" t="s">
        <v>246</v>
      </c>
      <c r="E97" s="36"/>
    </row>
    <row r="98" spans="2:5">
      <c r="B98" s="5"/>
      <c r="C98" s="32"/>
      <c r="D98" s="41"/>
      <c r="E98" s="36"/>
    </row>
    <row r="99" spans="2:5">
      <c r="B99" s="5"/>
      <c r="C99" s="32"/>
      <c r="D99" s="41"/>
      <c r="E99" s="36"/>
    </row>
    <row r="100" spans="2:5">
      <c r="B100" s="46" t="s">
        <v>248</v>
      </c>
      <c r="C100" s="38"/>
      <c r="D100" s="41"/>
      <c r="E100" s="37"/>
    </row>
    <row r="101" spans="2:5">
      <c r="B101" s="16"/>
      <c r="C101" s="39"/>
      <c r="D101" s="54" t="s">
        <v>247</v>
      </c>
      <c r="E101" s="40"/>
    </row>
  </sheetData>
  <sheetProtection algorithmName="SHA-512" hashValue="+bM80H4VoEvelx14FTnHz6aj5ARktKhKH01W1ekN5RNqF5Bi3We4OB0imN71sKU45yJnv7FRDz7ccha4ZN49Lg==" saltValue="nJ8v48hzBQub2PQeCe6XTw==" spinCount="100000" sheet="1" objects="1" scenarios="1" selectLockedCells="1" selectUnlockedCells="1"/>
  <protectedRanges>
    <protectedRange sqref="B91:E104" name="Range1"/>
    <protectedRange sqref="B9:D11" name="Range2"/>
  </protectedRanges>
  <mergeCells count="66">
    <mergeCell ref="A88:D89"/>
    <mergeCell ref="B39:B47"/>
    <mergeCell ref="C41:C44"/>
    <mergeCell ref="C46:C47"/>
    <mergeCell ref="B48:B51"/>
    <mergeCell ref="B52:B57"/>
    <mergeCell ref="C48:C49"/>
    <mergeCell ref="C50:C51"/>
    <mergeCell ref="C52:C53"/>
    <mergeCell ref="C54:C57"/>
    <mergeCell ref="C61:C62"/>
    <mergeCell ref="D63:D65"/>
    <mergeCell ref="D66:D67"/>
    <mergeCell ref="D68:D80"/>
    <mergeCell ref="D81:D83"/>
    <mergeCell ref="D84:D86"/>
    <mergeCell ref="B58:B62"/>
    <mergeCell ref="C58:C60"/>
    <mergeCell ref="B63:B67"/>
    <mergeCell ref="C63:C65"/>
    <mergeCell ref="B68:B86"/>
    <mergeCell ref="C68:C80"/>
    <mergeCell ref="C81:C83"/>
    <mergeCell ref="C84:C86"/>
    <mergeCell ref="C66:C67"/>
    <mergeCell ref="D29:D30"/>
    <mergeCell ref="D35:D36"/>
    <mergeCell ref="D37:D38"/>
    <mergeCell ref="D39:D40"/>
    <mergeCell ref="D61:D62"/>
    <mergeCell ref="D31:D32"/>
    <mergeCell ref="D33:D34"/>
    <mergeCell ref="D58:D60"/>
    <mergeCell ref="D54:D57"/>
    <mergeCell ref="D41:D44"/>
    <mergeCell ref="D46:D47"/>
    <mergeCell ref="D48:D49"/>
    <mergeCell ref="D50:D51"/>
    <mergeCell ref="D52:D53"/>
    <mergeCell ref="C13:C14"/>
    <mergeCell ref="C15:C16"/>
    <mergeCell ref="C17:C18"/>
    <mergeCell ref="C19:C20"/>
    <mergeCell ref="C39:C40"/>
    <mergeCell ref="B29:B38"/>
    <mergeCell ref="C29:C30"/>
    <mergeCell ref="C35:C36"/>
    <mergeCell ref="C37:C38"/>
    <mergeCell ref="C31:C32"/>
    <mergeCell ref="C33:C34"/>
    <mergeCell ref="A1:D1"/>
    <mergeCell ref="A2:D2"/>
    <mergeCell ref="B9:D10"/>
    <mergeCell ref="B11:D11"/>
    <mergeCell ref="B21:B28"/>
    <mergeCell ref="C21:C22"/>
    <mergeCell ref="C23:C24"/>
    <mergeCell ref="C25:C28"/>
    <mergeCell ref="D13:D14"/>
    <mergeCell ref="D15:D16"/>
    <mergeCell ref="D17:D18"/>
    <mergeCell ref="D19:D20"/>
    <mergeCell ref="D21:D22"/>
    <mergeCell ref="D23:D24"/>
    <mergeCell ref="D25:D28"/>
    <mergeCell ref="B13:B20"/>
  </mergeCells>
  <pageMargins left="0.7" right="0.7" top="0.75" bottom="0.75" header="0.3" footer="0.3"/>
  <pageSetup paperSize="9"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zoomScale="85" zoomScaleNormal="85" workbookViewId="0">
      <selection activeCell="E6" sqref="E6"/>
    </sheetView>
  </sheetViews>
  <sheetFormatPr defaultColWidth="11" defaultRowHeight="15.75"/>
  <cols>
    <col min="1" max="1" width="28.5" customWidth="1"/>
    <col min="2" max="2" width="5.875" customWidth="1"/>
    <col min="3" max="3" width="83.875" customWidth="1"/>
  </cols>
  <sheetData>
    <row r="1" spans="1:3" ht="18.95" customHeight="1">
      <c r="A1" s="203" t="s">
        <v>250</v>
      </c>
      <c r="B1" s="203"/>
      <c r="C1" s="203"/>
    </row>
    <row r="2" spans="1:3">
      <c r="A2" s="6"/>
      <c r="B2" s="6"/>
      <c r="C2" s="6"/>
    </row>
    <row r="3" spans="1:3">
      <c r="A3" s="1" t="s">
        <v>1</v>
      </c>
      <c r="B3" s="7" t="s">
        <v>5</v>
      </c>
      <c r="C3" s="8">
        <f>'Kertas Kerja'!D4</f>
        <v>0</v>
      </c>
    </row>
    <row r="4" spans="1:3">
      <c r="A4" s="1" t="s">
        <v>2</v>
      </c>
      <c r="B4" s="7" t="s">
        <v>5</v>
      </c>
      <c r="C4" s="8">
        <f>'Kertas Kerja'!D5</f>
        <v>0</v>
      </c>
    </row>
    <row r="5" spans="1:3">
      <c r="A5" s="1" t="s">
        <v>3</v>
      </c>
      <c r="B5" s="7" t="s">
        <v>5</v>
      </c>
      <c r="C5" s="8">
        <f>'Kertas Kerja'!D6</f>
        <v>0</v>
      </c>
    </row>
    <row r="6" spans="1:3">
      <c r="A6" s="1" t="s">
        <v>4</v>
      </c>
      <c r="B6" s="7" t="s">
        <v>5</v>
      </c>
      <c r="C6" s="8">
        <f>'Kertas Kerja'!D7</f>
        <v>0</v>
      </c>
    </row>
    <row r="7" spans="1:3">
      <c r="A7" s="1" t="s">
        <v>236</v>
      </c>
      <c r="B7" s="7" t="s">
        <v>5</v>
      </c>
      <c r="C7" s="57">
        <f>'Kertas Kerja'!D8</f>
        <v>0</v>
      </c>
    </row>
    <row r="8" spans="1:3">
      <c r="A8" s="6"/>
      <c r="B8" s="6"/>
      <c r="C8" s="6"/>
    </row>
    <row r="9" spans="1:3" ht="86.1" customHeight="1">
      <c r="A9" s="207" t="s">
        <v>253</v>
      </c>
      <c r="B9" s="207"/>
      <c r="C9" s="207"/>
    </row>
    <row r="10" spans="1:3" ht="33" customHeight="1">
      <c r="A10" s="207" t="s">
        <v>249</v>
      </c>
      <c r="B10" s="207"/>
      <c r="C10" s="207"/>
    </row>
    <row r="11" spans="1:3">
      <c r="A11" s="6"/>
      <c r="B11" s="6"/>
      <c r="C11" s="6"/>
    </row>
    <row r="12" spans="1:3">
      <c r="A12" s="9" t="s">
        <v>113</v>
      </c>
      <c r="B12" s="6"/>
      <c r="C12" s="6"/>
    </row>
    <row r="13" spans="1:3" ht="69.95" customHeight="1">
      <c r="A13" s="208"/>
      <c r="B13" s="205"/>
      <c r="C13" s="206"/>
    </row>
    <row r="14" spans="1:3">
      <c r="A14" s="6"/>
      <c r="B14" s="6"/>
      <c r="C14" s="6"/>
    </row>
    <row r="15" spans="1:3">
      <c r="A15" s="9" t="s">
        <v>114</v>
      </c>
      <c r="B15" s="6"/>
      <c r="C15" s="6"/>
    </row>
    <row r="16" spans="1:3" ht="69.95" customHeight="1">
      <c r="A16" s="204"/>
      <c r="B16" s="209"/>
      <c r="C16" s="210"/>
    </row>
    <row r="17" spans="1:3">
      <c r="A17" s="6"/>
      <c r="B17" s="6"/>
      <c r="C17" s="6"/>
    </row>
    <row r="18" spans="1:3">
      <c r="A18" s="9" t="s">
        <v>115</v>
      </c>
      <c r="B18" s="6"/>
      <c r="C18" s="6"/>
    </row>
    <row r="19" spans="1:3" ht="69.95" customHeight="1">
      <c r="A19" s="208"/>
      <c r="B19" s="205"/>
      <c r="C19" s="206"/>
    </row>
    <row r="20" spans="1:3">
      <c r="A20" s="6"/>
      <c r="B20" s="6"/>
      <c r="C20" s="6"/>
    </row>
    <row r="21" spans="1:3">
      <c r="A21" s="9" t="s">
        <v>116</v>
      </c>
      <c r="B21" s="6"/>
      <c r="C21" s="6"/>
    </row>
    <row r="22" spans="1:3" ht="69.95" customHeight="1">
      <c r="A22" s="204"/>
      <c r="B22" s="205"/>
      <c r="C22" s="206"/>
    </row>
    <row r="23" spans="1:3">
      <c r="A23" s="6"/>
      <c r="B23" s="6"/>
      <c r="C23" s="6"/>
    </row>
    <row r="24" spans="1:3">
      <c r="A24" s="9" t="s">
        <v>117</v>
      </c>
      <c r="B24" s="6"/>
      <c r="C24" s="6"/>
    </row>
    <row r="25" spans="1:3" ht="69.95" customHeight="1">
      <c r="A25" s="204"/>
      <c r="B25" s="205"/>
      <c r="C25" s="206"/>
    </row>
    <row r="26" spans="1:3">
      <c r="A26" s="6"/>
      <c r="B26" s="6"/>
      <c r="C26" s="6"/>
    </row>
    <row r="27" spans="1:3">
      <c r="A27" s="9" t="s">
        <v>118</v>
      </c>
      <c r="B27" s="6"/>
      <c r="C27" s="6"/>
    </row>
    <row r="28" spans="1:3" ht="69.95" customHeight="1">
      <c r="A28" s="204"/>
      <c r="B28" s="209"/>
      <c r="C28" s="210"/>
    </row>
    <row r="29" spans="1:3">
      <c r="A29" s="6"/>
      <c r="B29" s="6"/>
      <c r="C29" s="6"/>
    </row>
    <row r="30" spans="1:3">
      <c r="A30" s="9" t="s">
        <v>119</v>
      </c>
      <c r="B30" s="6"/>
      <c r="C30" s="6"/>
    </row>
    <row r="31" spans="1:3" ht="69.95" customHeight="1">
      <c r="A31" s="204"/>
      <c r="B31" s="205"/>
      <c r="C31" s="206"/>
    </row>
    <row r="32" spans="1:3">
      <c r="A32" s="6"/>
      <c r="B32" s="6"/>
      <c r="C32" s="6"/>
    </row>
    <row r="33" spans="1:3">
      <c r="A33" s="9" t="s">
        <v>120</v>
      </c>
      <c r="B33" s="6"/>
      <c r="C33" s="6"/>
    </row>
    <row r="34" spans="1:3" ht="69.95" customHeight="1">
      <c r="A34" s="204"/>
      <c r="B34" s="205"/>
      <c r="C34" s="206"/>
    </row>
    <row r="35" spans="1:3">
      <c r="A35" s="6"/>
      <c r="B35" s="6"/>
      <c r="C35" s="6"/>
    </row>
    <row r="36" spans="1:3">
      <c r="A36" s="9" t="s">
        <v>121</v>
      </c>
      <c r="B36" s="6"/>
      <c r="C36" s="6"/>
    </row>
    <row r="37" spans="1:3" ht="69.95" customHeight="1">
      <c r="A37" s="204"/>
      <c r="B37" s="205"/>
      <c r="C37" s="206"/>
    </row>
    <row r="38" spans="1:3">
      <c r="A38" s="6"/>
      <c r="B38" s="6"/>
      <c r="C38" s="6"/>
    </row>
    <row r="39" spans="1:3">
      <c r="A39" s="10" t="str">
        <f>'Berita Acara'!D91</f>
        <v>(Kota, Tanggal)</v>
      </c>
      <c r="B39" s="10"/>
      <c r="C39" s="10"/>
    </row>
    <row r="40" spans="1:3">
      <c r="A40" s="11"/>
      <c r="B40" s="12"/>
    </row>
    <row r="41" spans="1:3">
      <c r="A41" s="13" t="s">
        <v>254</v>
      </c>
      <c r="B41" s="12" t="s">
        <v>256</v>
      </c>
      <c r="C41" s="12"/>
    </row>
    <row r="42" spans="1:3">
      <c r="A42" s="11"/>
      <c r="B42" s="12"/>
      <c r="C42" s="12"/>
    </row>
    <row r="43" spans="1:3">
      <c r="A43" s="11"/>
      <c r="B43" s="12"/>
      <c r="C43" s="12"/>
    </row>
    <row r="44" spans="1:3">
      <c r="A44" s="10"/>
      <c r="B44" s="12"/>
      <c r="C44" s="12"/>
    </row>
    <row r="45" spans="1:3">
      <c r="A45" s="14"/>
      <c r="B45" s="12"/>
      <c r="C45" s="12"/>
    </row>
    <row r="46" spans="1:3">
      <c r="A46" s="14"/>
      <c r="B46" s="12"/>
      <c r="C46" s="12"/>
    </row>
    <row r="47" spans="1:3">
      <c r="A47" s="15" t="s">
        <v>255</v>
      </c>
      <c r="B47" s="12" t="s">
        <v>256</v>
      </c>
      <c r="C47" s="12"/>
    </row>
    <row r="48" spans="1:3">
      <c r="A48" s="12"/>
      <c r="B48" s="12"/>
      <c r="C48" s="12"/>
    </row>
  </sheetData>
  <sheetProtection algorithmName="SHA-512" hashValue="q1pwrID6Rp1PUovx/Nr5Pu0GiTAkYWI6fO9Q6bK8zOL76RBYjj8Jyz7XE2FvGdZSQHFNepN75bJ2U+odvbgAZw==" saltValue="nz23OmYXTsxKybKH6bGO1Q==" spinCount="100000" sheet="1" objects="1" scenarios="1" selectLockedCells="1" selectUnlockedCells="1"/>
  <protectedRanges>
    <protectedRange sqref="A13 A16 A19 A22 A25 A28 A31 A34 A37 A39 A41:B48 C42:C48" name="Range1"/>
  </protectedRanges>
  <mergeCells count="12">
    <mergeCell ref="A1:C1"/>
    <mergeCell ref="A37:C37"/>
    <mergeCell ref="A9:C9"/>
    <mergeCell ref="A10:C10"/>
    <mergeCell ref="A13:C13"/>
    <mergeCell ref="A16:C16"/>
    <mergeCell ref="A19:C19"/>
    <mergeCell ref="A22:C22"/>
    <mergeCell ref="A25:C25"/>
    <mergeCell ref="A28:C28"/>
    <mergeCell ref="A31:C31"/>
    <mergeCell ref="A34:C34"/>
  </mergeCells>
  <pageMargins left="0.7" right="0.7" top="0.75" bottom="0.75" header="0.3" footer="0.3"/>
  <pageSetup paperSize="9"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zoomScale="62" zoomScaleNormal="62" workbookViewId="0">
      <selection activeCell="G14" sqref="G14"/>
    </sheetView>
  </sheetViews>
  <sheetFormatPr defaultColWidth="11" defaultRowHeight="15.75"/>
  <cols>
    <col min="1" max="1" width="5.5" style="66" bestFit="1" customWidth="1"/>
    <col min="2" max="2" width="30" style="97" customWidth="1"/>
    <col min="3" max="3" width="16.875" style="98" customWidth="1"/>
    <col min="4" max="4" width="66.625" style="97" customWidth="1"/>
    <col min="5" max="6" width="11.625" style="66" customWidth="1"/>
    <col min="7" max="7" width="61.625" style="98" customWidth="1"/>
    <col min="8" max="9" width="30.875" style="66" customWidth="1"/>
    <col min="10" max="11" width="30.875" style="70" customWidth="1"/>
    <col min="12" max="12" width="30.875" style="106" customWidth="1"/>
    <col min="13" max="16384" width="11" style="63"/>
  </cols>
  <sheetData>
    <row r="1" spans="1:11" ht="18.75">
      <c r="A1" s="211" t="s">
        <v>234</v>
      </c>
      <c r="B1" s="211"/>
      <c r="C1" s="211"/>
      <c r="D1" s="211"/>
      <c r="E1" s="211"/>
      <c r="F1" s="211"/>
      <c r="G1" s="211"/>
      <c r="H1" s="211"/>
      <c r="I1" s="211"/>
      <c r="J1" s="211"/>
      <c r="K1" s="211"/>
    </row>
    <row r="2" spans="1:11" ht="18.75">
      <c r="A2" s="211" t="s">
        <v>0</v>
      </c>
      <c r="B2" s="211"/>
      <c r="C2" s="211"/>
      <c r="D2" s="211"/>
      <c r="E2" s="211"/>
      <c r="F2" s="211"/>
      <c r="G2" s="211"/>
      <c r="H2" s="211"/>
      <c r="I2" s="211"/>
      <c r="J2" s="211"/>
      <c r="K2" s="211"/>
    </row>
    <row r="4" spans="1:11" ht="17.100000000000001" customHeight="1">
      <c r="B4" s="107" t="s">
        <v>1</v>
      </c>
      <c r="C4" s="108" t="s">
        <v>5</v>
      </c>
      <c r="D4" s="64">
        <f>'Kertas Kerja'!D4</f>
        <v>0</v>
      </c>
    </row>
    <row r="5" spans="1:11" ht="17.100000000000001" customHeight="1">
      <c r="B5" s="107" t="s">
        <v>2</v>
      </c>
      <c r="C5" s="108" t="s">
        <v>5</v>
      </c>
      <c r="D5" s="64">
        <f>'Kertas Kerja'!D5</f>
        <v>0</v>
      </c>
    </row>
    <row r="6" spans="1:11" ht="17.100000000000001" customHeight="1">
      <c r="B6" s="107" t="s">
        <v>3</v>
      </c>
      <c r="C6" s="108" t="s">
        <v>5</v>
      </c>
      <c r="D6" s="64">
        <f>'Kertas Kerja'!D6</f>
        <v>0</v>
      </c>
    </row>
    <row r="7" spans="1:11" ht="17.100000000000001" customHeight="1">
      <c r="B7" s="107" t="s">
        <v>4</v>
      </c>
      <c r="C7" s="108" t="s">
        <v>5</v>
      </c>
      <c r="D7" s="64">
        <f>'Kertas Kerja'!D7</f>
        <v>0</v>
      </c>
    </row>
    <row r="8" spans="1:11" ht="17.100000000000001" customHeight="1">
      <c r="B8" s="107" t="s">
        <v>236</v>
      </c>
      <c r="C8" s="108" t="s">
        <v>5</v>
      </c>
      <c r="D8" s="109">
        <f>'Kertas Kerja'!D8</f>
        <v>0</v>
      </c>
    </row>
    <row r="9" spans="1:11" ht="17.100000000000001" customHeight="1">
      <c r="B9" s="107"/>
      <c r="C9" s="108"/>
      <c r="D9" s="109"/>
    </row>
    <row r="10" spans="1:11" ht="17.100000000000001" customHeight="1">
      <c r="B10" s="161" t="s">
        <v>257</v>
      </c>
      <c r="C10" s="161"/>
      <c r="D10" s="161"/>
      <c r="E10" s="161"/>
      <c r="F10" s="161"/>
    </row>
    <row r="11" spans="1:11" ht="17.100000000000001" customHeight="1">
      <c r="B11" s="161" t="s">
        <v>258</v>
      </c>
      <c r="C11" s="161"/>
      <c r="D11" s="161"/>
      <c r="E11" s="161"/>
      <c r="F11" s="161"/>
    </row>
    <row r="12" spans="1:11" ht="17.100000000000001" customHeight="1">
      <c r="B12" s="73" t="s">
        <v>270</v>
      </c>
      <c r="C12" s="74">
        <f>'Kertas Kerja'!C12</f>
        <v>0</v>
      </c>
      <c r="D12" s="162"/>
      <c r="E12" s="163"/>
      <c r="F12" s="164"/>
    </row>
    <row r="13" spans="1:11" ht="17.100000000000001" customHeight="1">
      <c r="B13" s="73" t="s">
        <v>271</v>
      </c>
      <c r="C13" s="74">
        <f>'Kertas Kerja'!C13</f>
        <v>0</v>
      </c>
      <c r="D13" s="162"/>
      <c r="E13" s="163"/>
      <c r="F13" s="164"/>
    </row>
    <row r="14" spans="1:11" ht="17.100000000000001" customHeight="1">
      <c r="B14" s="161" t="s">
        <v>259</v>
      </c>
      <c r="C14" s="161"/>
      <c r="D14" s="161"/>
      <c r="E14" s="161"/>
      <c r="F14" s="161"/>
    </row>
    <row r="15" spans="1:11" ht="17.100000000000001" customHeight="1">
      <c r="B15" s="176" t="s">
        <v>233</v>
      </c>
      <c r="C15" s="177"/>
      <c r="D15" s="176" t="s">
        <v>233</v>
      </c>
      <c r="E15" s="178"/>
      <c r="F15" s="177"/>
    </row>
    <row r="16" spans="1:11" ht="17.100000000000001" customHeight="1">
      <c r="B16" s="73" t="s">
        <v>260</v>
      </c>
      <c r="C16" s="74">
        <f>'Kertas Kerja'!C16</f>
        <v>0</v>
      </c>
      <c r="D16" s="73" t="s">
        <v>261</v>
      </c>
      <c r="E16" s="165">
        <f>'Kertas Kerja'!E16:F16</f>
        <v>0</v>
      </c>
      <c r="F16" s="165"/>
    </row>
    <row r="17" spans="2:6" ht="17.100000000000001" customHeight="1">
      <c r="B17" s="73" t="s">
        <v>262</v>
      </c>
      <c r="C17" s="74">
        <f>'Kertas Kerja'!C17</f>
        <v>0</v>
      </c>
      <c r="D17" s="73" t="s">
        <v>263</v>
      </c>
      <c r="E17" s="165">
        <f>'Kertas Kerja'!E17:F17</f>
        <v>0</v>
      </c>
      <c r="F17" s="165"/>
    </row>
    <row r="18" spans="2:6" ht="17.100000000000001" customHeight="1">
      <c r="B18" s="166" t="str">
        <f>'Kertas Kerja'!B18:F18</f>
        <v>Pemenuhan Daya Saing (21 Dimensi Terpilih Penentu Daya Saing pada Level Lokal/Wilayah, Nasional, atau Internasional)</v>
      </c>
      <c r="C18" s="166"/>
      <c r="D18" s="166"/>
      <c r="E18" s="166"/>
      <c r="F18" s="166"/>
    </row>
    <row r="19" spans="2:6" ht="17.100000000000001" customHeight="1">
      <c r="B19" s="132" t="s">
        <v>232</v>
      </c>
      <c r="C19" s="132"/>
      <c r="D19" s="132" t="s">
        <v>233</v>
      </c>
      <c r="E19" s="132"/>
      <c r="F19" s="132"/>
    </row>
    <row r="20" spans="2:6" ht="17.100000000000001" customHeight="1">
      <c r="B20" s="75" t="s">
        <v>264</v>
      </c>
      <c r="C20" s="77">
        <f>'Kertas Kerja'!C20</f>
        <v>0</v>
      </c>
      <c r="D20" s="75" t="s">
        <v>264</v>
      </c>
      <c r="E20" s="157">
        <f>'Kertas Kerja'!E20:F20</f>
        <v>0</v>
      </c>
      <c r="F20" s="157"/>
    </row>
    <row r="21" spans="2:6" ht="17.100000000000001" customHeight="1">
      <c r="B21" s="75" t="s">
        <v>265</v>
      </c>
      <c r="C21" s="77">
        <f>'Kertas Kerja'!C21</f>
        <v>0</v>
      </c>
      <c r="D21" s="75" t="s">
        <v>265</v>
      </c>
      <c r="E21" s="157">
        <f>'Kertas Kerja'!E21:F21</f>
        <v>0</v>
      </c>
      <c r="F21" s="157"/>
    </row>
    <row r="22" spans="2:6" ht="17.100000000000001" customHeight="1">
      <c r="B22" s="75" t="s">
        <v>266</v>
      </c>
      <c r="C22" s="77">
        <f>'Kertas Kerja'!C22</f>
        <v>0</v>
      </c>
      <c r="D22" s="75" t="s">
        <v>266</v>
      </c>
      <c r="E22" s="157">
        <f>'Kertas Kerja'!E22:F22</f>
        <v>0</v>
      </c>
      <c r="F22" s="157"/>
    </row>
    <row r="23" spans="2:6" ht="17.100000000000001" customHeight="1">
      <c r="B23" s="158" t="str">
        <f>'Kertas Kerja'!B23:F23</f>
        <v>Pemenuhan Daya Saing (6 Dimensi Lainnya Penentu Daya Saing pada Level Lokal/Wilayah atau Nasional)</v>
      </c>
      <c r="C23" s="159"/>
      <c r="D23" s="159"/>
      <c r="E23" s="159"/>
      <c r="F23" s="160"/>
    </row>
    <row r="24" spans="2:6" ht="17.100000000000001" customHeight="1">
      <c r="B24" s="132" t="s">
        <v>232</v>
      </c>
      <c r="C24" s="132"/>
      <c r="D24" s="132" t="s">
        <v>233</v>
      </c>
      <c r="E24" s="132"/>
      <c r="F24" s="132"/>
    </row>
    <row r="25" spans="2:6" ht="17.100000000000001" customHeight="1">
      <c r="B25" s="75" t="s">
        <v>264</v>
      </c>
      <c r="C25" s="76">
        <f>'Kertas Kerja'!C25</f>
        <v>0</v>
      </c>
      <c r="D25" s="75" t="s">
        <v>264</v>
      </c>
      <c r="E25" s="182">
        <f>'Kertas Kerja'!E25:F25</f>
        <v>0</v>
      </c>
      <c r="F25" s="183"/>
    </row>
    <row r="26" spans="2:6" ht="17.100000000000001" customHeight="1">
      <c r="B26" s="75" t="s">
        <v>265</v>
      </c>
      <c r="C26" s="76">
        <f>'Kertas Kerja'!C26</f>
        <v>0</v>
      </c>
      <c r="D26" s="75" t="s">
        <v>265</v>
      </c>
      <c r="E26" s="182">
        <f>'Kertas Kerja'!E26:F26</f>
        <v>0</v>
      </c>
      <c r="F26" s="183"/>
    </row>
    <row r="27" spans="2:6" ht="17.100000000000001" customHeight="1">
      <c r="B27" s="158" t="s">
        <v>284</v>
      </c>
      <c r="C27" s="159"/>
      <c r="D27" s="159"/>
      <c r="E27" s="159"/>
      <c r="F27" s="160"/>
    </row>
    <row r="28" spans="2:6" ht="17.100000000000001" customHeight="1">
      <c r="B28" s="75" t="s">
        <v>264</v>
      </c>
      <c r="C28" s="77">
        <f>'Kertas Kerja'!C28</f>
        <v>0</v>
      </c>
      <c r="D28" s="184"/>
      <c r="E28" s="185"/>
      <c r="F28" s="186"/>
    </row>
    <row r="29" spans="2:6" ht="17.100000000000001" customHeight="1">
      <c r="B29" s="75" t="s">
        <v>265</v>
      </c>
      <c r="C29" s="77">
        <f>'Kertas Kerja'!C29</f>
        <v>0</v>
      </c>
      <c r="D29" s="179"/>
      <c r="E29" s="180"/>
      <c r="F29" s="181"/>
    </row>
    <row r="30" spans="2:6" ht="17.100000000000001" customHeight="1">
      <c r="B30" s="75" t="s">
        <v>266</v>
      </c>
      <c r="C30" s="77">
        <f>'Kertas Kerja'!C30</f>
        <v>0</v>
      </c>
      <c r="D30" s="179"/>
      <c r="E30" s="180"/>
      <c r="F30" s="181"/>
    </row>
    <row r="31" spans="2:6" ht="17.100000000000001" customHeight="1">
      <c r="B31" s="158" t="s">
        <v>272</v>
      </c>
      <c r="C31" s="159"/>
      <c r="D31" s="159"/>
      <c r="E31" s="159"/>
      <c r="F31" s="160"/>
    </row>
    <row r="32" spans="2:6" ht="17.100000000000001" customHeight="1">
      <c r="B32" s="75" t="s">
        <v>273</v>
      </c>
      <c r="C32" s="77">
        <f>'Kertas Kerja'!C32</f>
        <v>0</v>
      </c>
      <c r="D32" s="179"/>
      <c r="E32" s="180"/>
      <c r="F32" s="181"/>
    </row>
    <row r="33" spans="1:12" ht="17.100000000000001" customHeight="1">
      <c r="B33" s="75" t="s">
        <v>274</v>
      </c>
      <c r="C33" s="77">
        <f>'Kertas Kerja'!C33</f>
        <v>0</v>
      </c>
      <c r="D33" s="179"/>
      <c r="E33" s="180"/>
      <c r="F33" s="181"/>
    </row>
    <row r="34" spans="1:12" ht="17.100000000000001" customHeight="1">
      <c r="B34" s="158" t="s">
        <v>131</v>
      </c>
      <c r="C34" s="159"/>
      <c r="D34" s="159"/>
      <c r="E34" s="159"/>
      <c r="F34" s="160"/>
    </row>
    <row r="35" spans="1:12" ht="17.100000000000001" customHeight="1">
      <c r="B35" s="75" t="s">
        <v>267</v>
      </c>
      <c r="C35" s="77">
        <f>'Kertas Kerja'!C35</f>
        <v>0</v>
      </c>
      <c r="D35" s="147"/>
      <c r="E35" s="147"/>
      <c r="F35" s="147"/>
    </row>
    <row r="36" spans="1:12" ht="17.100000000000001" customHeight="1">
      <c r="B36" s="75" t="s">
        <v>268</v>
      </c>
      <c r="C36" s="77">
        <f>'Kertas Kerja'!C36</f>
        <v>0</v>
      </c>
      <c r="D36" s="147"/>
      <c r="E36" s="147"/>
      <c r="F36" s="147"/>
    </row>
    <row r="37" spans="1:12" ht="17.100000000000001" customHeight="1">
      <c r="B37" s="110" t="s">
        <v>275</v>
      </c>
      <c r="C37" s="157">
        <f>C118</f>
        <v>0</v>
      </c>
      <c r="D37" s="157"/>
      <c r="E37" s="157"/>
      <c r="F37" s="157"/>
    </row>
    <row r="39" spans="1:12" s="66" customFormat="1">
      <c r="A39" s="145" t="s">
        <v>6</v>
      </c>
      <c r="B39" s="132" t="s">
        <v>7</v>
      </c>
      <c r="C39" s="132" t="s">
        <v>8</v>
      </c>
      <c r="D39" s="132" t="s">
        <v>9</v>
      </c>
      <c r="E39" s="145" t="s">
        <v>10</v>
      </c>
      <c r="F39" s="145"/>
      <c r="G39" s="145"/>
      <c r="H39" s="145"/>
      <c r="I39" s="145"/>
      <c r="J39" s="145"/>
      <c r="K39" s="145"/>
      <c r="L39" s="145"/>
    </row>
    <row r="40" spans="1:12" s="66" customFormat="1" ht="36.950000000000003" customHeight="1">
      <c r="A40" s="145"/>
      <c r="B40" s="132"/>
      <c r="C40" s="132"/>
      <c r="D40" s="132"/>
      <c r="E40" s="145" t="s">
        <v>134</v>
      </c>
      <c r="F40" s="145"/>
      <c r="G40" s="132" t="s">
        <v>281</v>
      </c>
      <c r="H40" s="132" t="s">
        <v>135</v>
      </c>
      <c r="I40" s="132"/>
      <c r="J40" s="212" t="s">
        <v>12</v>
      </c>
      <c r="K40" s="213"/>
      <c r="L40" s="132" t="s">
        <v>136</v>
      </c>
    </row>
    <row r="41" spans="1:12" s="66" customFormat="1" ht="45">
      <c r="A41" s="145"/>
      <c r="B41" s="132"/>
      <c r="C41" s="132"/>
      <c r="D41" s="132"/>
      <c r="E41" s="82" t="s">
        <v>270</v>
      </c>
      <c r="F41" s="82" t="s">
        <v>271</v>
      </c>
      <c r="G41" s="132"/>
      <c r="H41" s="81" t="s">
        <v>97</v>
      </c>
      <c r="I41" s="81" t="s">
        <v>133</v>
      </c>
      <c r="J41" s="83" t="s">
        <v>232</v>
      </c>
      <c r="K41" s="83" t="s">
        <v>233</v>
      </c>
      <c r="L41" s="132"/>
    </row>
    <row r="42" spans="1:12" ht="101.25" customHeight="1">
      <c r="A42" s="84" t="s">
        <v>42</v>
      </c>
      <c r="B42" s="148" t="s">
        <v>225</v>
      </c>
      <c r="C42" s="168" t="s">
        <v>13</v>
      </c>
      <c r="D42" s="85" t="s">
        <v>139</v>
      </c>
      <c r="E42" s="84">
        <f>'Kertas Kerja'!E42</f>
        <v>0</v>
      </c>
      <c r="F42" s="84">
        <f>'Kertas Kerja'!F42</f>
        <v>0</v>
      </c>
      <c r="G42" s="142">
        <f>'Kertas Kerja'!G42:G43</f>
        <v>0</v>
      </c>
      <c r="H42" s="133"/>
      <c r="I42" s="140">
        <f>'Kertas Kerja'!I42:I43</f>
        <v>0</v>
      </c>
      <c r="J42" s="91">
        <f>'Kertas Kerja'!J42</f>
        <v>0</v>
      </c>
      <c r="K42" s="138">
        <f>'Kertas Kerja'!K42:K43</f>
        <v>0</v>
      </c>
      <c r="L42" s="146"/>
    </row>
    <row r="43" spans="1:12" ht="99.75" customHeight="1">
      <c r="A43" s="84" t="s">
        <v>43</v>
      </c>
      <c r="B43" s="148"/>
      <c r="C43" s="168"/>
      <c r="D43" s="85" t="s">
        <v>140</v>
      </c>
      <c r="E43" s="84">
        <f>'Kertas Kerja'!E43</f>
        <v>0</v>
      </c>
      <c r="F43" s="84">
        <f>'Kertas Kerja'!F43</f>
        <v>0</v>
      </c>
      <c r="G43" s="143"/>
      <c r="H43" s="135"/>
      <c r="I43" s="141"/>
      <c r="J43" s="91">
        <f>'Kertas Kerja'!J43</f>
        <v>0</v>
      </c>
      <c r="K43" s="139"/>
      <c r="L43" s="146"/>
    </row>
    <row r="44" spans="1:12" ht="97.5" customHeight="1">
      <c r="A44" s="84" t="s">
        <v>44</v>
      </c>
      <c r="B44" s="148"/>
      <c r="C44" s="147" t="s">
        <v>14</v>
      </c>
      <c r="D44" s="85" t="s">
        <v>17</v>
      </c>
      <c r="E44" s="84">
        <f>'Kertas Kerja'!E44</f>
        <v>0</v>
      </c>
      <c r="F44" s="84">
        <f>'Kertas Kerja'!F44</f>
        <v>0</v>
      </c>
      <c r="G44" s="142">
        <f>'Kertas Kerja'!G44:G45</f>
        <v>0</v>
      </c>
      <c r="H44" s="133"/>
      <c r="I44" s="140">
        <f>'Kertas Kerja'!I44:I45</f>
        <v>0</v>
      </c>
      <c r="J44" s="91">
        <f>'Kertas Kerja'!J44</f>
        <v>0</v>
      </c>
      <c r="K44" s="138">
        <f>'Kertas Kerja'!K44:K45</f>
        <v>0</v>
      </c>
      <c r="L44" s="146"/>
    </row>
    <row r="45" spans="1:12" ht="123" customHeight="1">
      <c r="A45" s="84" t="s">
        <v>45</v>
      </c>
      <c r="B45" s="148"/>
      <c r="C45" s="147"/>
      <c r="D45" s="85" t="s">
        <v>141</v>
      </c>
      <c r="E45" s="84">
        <f>'Kertas Kerja'!E45</f>
        <v>0</v>
      </c>
      <c r="F45" s="84">
        <f>'Kertas Kerja'!F45</f>
        <v>0</v>
      </c>
      <c r="G45" s="143"/>
      <c r="H45" s="135"/>
      <c r="I45" s="141"/>
      <c r="J45" s="91">
        <f>'Kertas Kerja'!J45</f>
        <v>0</v>
      </c>
      <c r="K45" s="139"/>
      <c r="L45" s="146"/>
    </row>
    <row r="46" spans="1:12" ht="80.099999999999994" customHeight="1">
      <c r="A46" s="84" t="s">
        <v>46</v>
      </c>
      <c r="B46" s="148"/>
      <c r="C46" s="147" t="s">
        <v>15</v>
      </c>
      <c r="D46" s="85" t="s">
        <v>142</v>
      </c>
      <c r="E46" s="84">
        <f>'Kertas Kerja'!E46</f>
        <v>0</v>
      </c>
      <c r="F46" s="84">
        <f>'Kertas Kerja'!F46</f>
        <v>0</v>
      </c>
      <c r="G46" s="142">
        <f>'Kertas Kerja'!G46:G47</f>
        <v>0</v>
      </c>
      <c r="H46" s="133"/>
      <c r="I46" s="140">
        <f>'Kertas Kerja'!I46:I47</f>
        <v>0</v>
      </c>
      <c r="J46" s="91">
        <f>'Kertas Kerja'!J46</f>
        <v>0</v>
      </c>
      <c r="K46" s="138">
        <f>'Kertas Kerja'!K46:K47</f>
        <v>0</v>
      </c>
      <c r="L46" s="146"/>
    </row>
    <row r="47" spans="1:12" ht="80.099999999999994" customHeight="1">
      <c r="A47" s="84" t="s">
        <v>47</v>
      </c>
      <c r="B47" s="148"/>
      <c r="C47" s="147"/>
      <c r="D47" s="85" t="s">
        <v>143</v>
      </c>
      <c r="E47" s="84">
        <f>'Kertas Kerja'!E47</f>
        <v>0</v>
      </c>
      <c r="F47" s="84">
        <f>'Kertas Kerja'!F47</f>
        <v>0</v>
      </c>
      <c r="G47" s="143"/>
      <c r="H47" s="135"/>
      <c r="I47" s="141"/>
      <c r="J47" s="91">
        <f>'Kertas Kerja'!J47</f>
        <v>0</v>
      </c>
      <c r="K47" s="139"/>
      <c r="L47" s="146"/>
    </row>
    <row r="48" spans="1:12" ht="99.95" customHeight="1">
      <c r="A48" s="84" t="s">
        <v>48</v>
      </c>
      <c r="B48" s="148"/>
      <c r="C48" s="147" t="s">
        <v>16</v>
      </c>
      <c r="D48" s="85" t="s">
        <v>144</v>
      </c>
      <c r="E48" s="84">
        <f>'Kertas Kerja'!E48</f>
        <v>0</v>
      </c>
      <c r="F48" s="84">
        <f>'Kertas Kerja'!F48</f>
        <v>0</v>
      </c>
      <c r="G48" s="142">
        <f>'Kertas Kerja'!G48:G49</f>
        <v>0</v>
      </c>
      <c r="H48" s="133"/>
      <c r="I48" s="140">
        <f>'Kertas Kerja'!I48:I49</f>
        <v>0</v>
      </c>
      <c r="J48" s="91">
        <f>'Kertas Kerja'!J48</f>
        <v>0</v>
      </c>
      <c r="K48" s="138">
        <f>'Kertas Kerja'!K48:K49</f>
        <v>0</v>
      </c>
      <c r="L48" s="146"/>
    </row>
    <row r="49" spans="1:12" ht="93" customHeight="1">
      <c r="A49" s="84" t="s">
        <v>49</v>
      </c>
      <c r="B49" s="148"/>
      <c r="C49" s="147"/>
      <c r="D49" s="85" t="s">
        <v>145</v>
      </c>
      <c r="E49" s="84">
        <f>'Kertas Kerja'!E49</f>
        <v>0</v>
      </c>
      <c r="F49" s="84">
        <f>'Kertas Kerja'!F49</f>
        <v>0</v>
      </c>
      <c r="G49" s="143"/>
      <c r="H49" s="135"/>
      <c r="I49" s="141"/>
      <c r="J49" s="91">
        <f>'Kertas Kerja'!J49</f>
        <v>0</v>
      </c>
      <c r="K49" s="139"/>
      <c r="L49" s="146"/>
    </row>
    <row r="50" spans="1:12" ht="105.75" customHeight="1">
      <c r="A50" s="84" t="s">
        <v>50</v>
      </c>
      <c r="B50" s="148" t="s">
        <v>224</v>
      </c>
      <c r="C50" s="147" t="s">
        <v>18</v>
      </c>
      <c r="D50" s="85" t="s">
        <v>19</v>
      </c>
      <c r="E50" s="84">
        <f>'Kertas Kerja'!E50</f>
        <v>0</v>
      </c>
      <c r="F50" s="84">
        <f>'Kertas Kerja'!F50</f>
        <v>0</v>
      </c>
      <c r="G50" s="142">
        <f>'Kertas Kerja'!G50:G51</f>
        <v>0</v>
      </c>
      <c r="H50" s="133"/>
      <c r="I50" s="140">
        <f>'Kertas Kerja'!I50:I51</f>
        <v>0</v>
      </c>
      <c r="J50" s="91">
        <f>'Kertas Kerja'!J50</f>
        <v>0</v>
      </c>
      <c r="K50" s="138">
        <f>'Kertas Kerja'!K50:K51</f>
        <v>0</v>
      </c>
      <c r="L50" s="146"/>
    </row>
    <row r="51" spans="1:12" ht="121.5" customHeight="1">
      <c r="A51" s="84" t="s">
        <v>51</v>
      </c>
      <c r="B51" s="148"/>
      <c r="C51" s="147"/>
      <c r="D51" s="85" t="s">
        <v>146</v>
      </c>
      <c r="E51" s="84">
        <f>'Kertas Kerja'!E51</f>
        <v>0</v>
      </c>
      <c r="F51" s="84">
        <f>'Kertas Kerja'!F51</f>
        <v>0</v>
      </c>
      <c r="G51" s="143"/>
      <c r="H51" s="135"/>
      <c r="I51" s="141"/>
      <c r="J51" s="91">
        <f>'Kertas Kerja'!J51</f>
        <v>0</v>
      </c>
      <c r="K51" s="139"/>
      <c r="L51" s="146"/>
    </row>
    <row r="52" spans="1:12" ht="129.75" customHeight="1">
      <c r="A52" s="84" t="s">
        <v>52</v>
      </c>
      <c r="B52" s="148"/>
      <c r="C52" s="147" t="s">
        <v>20</v>
      </c>
      <c r="D52" s="85" t="s">
        <v>147</v>
      </c>
      <c r="E52" s="84">
        <f>'Kertas Kerja'!E52</f>
        <v>0</v>
      </c>
      <c r="F52" s="84">
        <f>'Kertas Kerja'!F52</f>
        <v>0</v>
      </c>
      <c r="G52" s="142">
        <f>'Kertas Kerja'!G52:G53</f>
        <v>0</v>
      </c>
      <c r="H52" s="138">
        <f>'Kertas Kerja'!H52:H53</f>
        <v>0</v>
      </c>
      <c r="I52" s="133">
        <f>'Kertas Kerja'!I52:I53</f>
        <v>0</v>
      </c>
      <c r="J52" s="91">
        <f>'Kertas Kerja'!J52</f>
        <v>0</v>
      </c>
      <c r="K52" s="138">
        <f>'Kertas Kerja'!K52:K53</f>
        <v>0</v>
      </c>
      <c r="L52" s="146"/>
    </row>
    <row r="53" spans="1:12" ht="99.95" customHeight="1">
      <c r="A53" s="84" t="s">
        <v>53</v>
      </c>
      <c r="B53" s="148"/>
      <c r="C53" s="147"/>
      <c r="D53" s="86" t="s">
        <v>148</v>
      </c>
      <c r="E53" s="84">
        <f>'Kertas Kerja'!E53</f>
        <v>0</v>
      </c>
      <c r="F53" s="84">
        <f>'Kertas Kerja'!F53</f>
        <v>0</v>
      </c>
      <c r="G53" s="143"/>
      <c r="H53" s="139"/>
      <c r="I53" s="135"/>
      <c r="J53" s="91">
        <f>'Kertas Kerja'!J53</f>
        <v>0</v>
      </c>
      <c r="K53" s="139"/>
      <c r="L53" s="146"/>
    </row>
    <row r="54" spans="1:12" ht="80.099999999999994" customHeight="1">
      <c r="A54" s="84" t="s">
        <v>54</v>
      </c>
      <c r="B54" s="148"/>
      <c r="C54" s="147" t="s">
        <v>21</v>
      </c>
      <c r="D54" s="85" t="s">
        <v>149</v>
      </c>
      <c r="E54" s="84">
        <f>'Kertas Kerja'!E54</f>
        <v>0</v>
      </c>
      <c r="F54" s="84">
        <f>'Kertas Kerja'!F54</f>
        <v>0</v>
      </c>
      <c r="G54" s="142">
        <f>'Kertas Kerja'!G54:G57</f>
        <v>0</v>
      </c>
      <c r="H54" s="138">
        <f>'Kertas Kerja'!H54:H57</f>
        <v>0</v>
      </c>
      <c r="I54" s="133"/>
      <c r="J54" s="91">
        <f>'Kertas Kerja'!J54</f>
        <v>0</v>
      </c>
      <c r="K54" s="138">
        <f>'Kertas Kerja'!K54:K57</f>
        <v>0</v>
      </c>
      <c r="L54" s="146"/>
    </row>
    <row r="55" spans="1:12" ht="108" customHeight="1">
      <c r="A55" s="84" t="s">
        <v>55</v>
      </c>
      <c r="B55" s="148"/>
      <c r="C55" s="147"/>
      <c r="D55" s="85" t="s">
        <v>138</v>
      </c>
      <c r="E55" s="84">
        <f>'Kertas Kerja'!E55</f>
        <v>0</v>
      </c>
      <c r="F55" s="84">
        <f>'Kertas Kerja'!F55</f>
        <v>0</v>
      </c>
      <c r="G55" s="149"/>
      <c r="H55" s="144"/>
      <c r="I55" s="134"/>
      <c r="J55" s="91">
        <f>'Kertas Kerja'!J55</f>
        <v>0</v>
      </c>
      <c r="K55" s="144"/>
      <c r="L55" s="146"/>
    </row>
    <row r="56" spans="1:12" ht="113.25" customHeight="1">
      <c r="A56" s="84" t="s">
        <v>56</v>
      </c>
      <c r="B56" s="148"/>
      <c r="C56" s="147"/>
      <c r="D56" s="85" t="s">
        <v>150</v>
      </c>
      <c r="E56" s="84">
        <f>'Kertas Kerja'!E56</f>
        <v>0</v>
      </c>
      <c r="F56" s="84">
        <f>'Kertas Kerja'!F56</f>
        <v>0</v>
      </c>
      <c r="G56" s="149"/>
      <c r="H56" s="144"/>
      <c r="I56" s="134"/>
      <c r="J56" s="91">
        <f>'Kertas Kerja'!J56</f>
        <v>0</v>
      </c>
      <c r="K56" s="144"/>
      <c r="L56" s="146"/>
    </row>
    <row r="57" spans="1:12" ht="80.099999999999994" customHeight="1">
      <c r="A57" s="84" t="s">
        <v>57</v>
      </c>
      <c r="B57" s="148"/>
      <c r="C57" s="147"/>
      <c r="D57" s="85" t="s">
        <v>151</v>
      </c>
      <c r="E57" s="84">
        <f>'Kertas Kerja'!E57</f>
        <v>0</v>
      </c>
      <c r="F57" s="84">
        <f>'Kertas Kerja'!F57</f>
        <v>0</v>
      </c>
      <c r="G57" s="143"/>
      <c r="H57" s="139"/>
      <c r="I57" s="135"/>
      <c r="J57" s="91">
        <f>'Kertas Kerja'!J57</f>
        <v>0</v>
      </c>
      <c r="K57" s="139"/>
      <c r="L57" s="146"/>
    </row>
    <row r="58" spans="1:12" ht="104.25" customHeight="1">
      <c r="A58" s="84" t="s">
        <v>58</v>
      </c>
      <c r="B58" s="148" t="s">
        <v>223</v>
      </c>
      <c r="C58" s="147" t="s">
        <v>22</v>
      </c>
      <c r="D58" s="85" t="s">
        <v>152</v>
      </c>
      <c r="E58" s="84">
        <f>'Kertas Kerja'!E58</f>
        <v>0</v>
      </c>
      <c r="F58" s="84">
        <f>'Kertas Kerja'!F58</f>
        <v>0</v>
      </c>
      <c r="G58" s="142">
        <f>'Kertas Kerja'!G58:G59</f>
        <v>0</v>
      </c>
      <c r="H58" s="133"/>
      <c r="I58" s="140">
        <f>'Kertas Kerja'!I58:I59</f>
        <v>0</v>
      </c>
      <c r="J58" s="91">
        <f>'Kertas Kerja'!J58</f>
        <v>0</v>
      </c>
      <c r="K58" s="138">
        <f>'Kertas Kerja'!K58:K59</f>
        <v>0</v>
      </c>
      <c r="L58" s="146"/>
    </row>
    <row r="59" spans="1:12" ht="80.099999999999994" customHeight="1">
      <c r="A59" s="84" t="s">
        <v>59</v>
      </c>
      <c r="B59" s="148"/>
      <c r="C59" s="147"/>
      <c r="D59" s="85" t="s">
        <v>153</v>
      </c>
      <c r="E59" s="84">
        <f>'Kertas Kerja'!E59</f>
        <v>0</v>
      </c>
      <c r="F59" s="84">
        <f>'Kertas Kerja'!F59</f>
        <v>0</v>
      </c>
      <c r="G59" s="143"/>
      <c r="H59" s="135"/>
      <c r="I59" s="141"/>
      <c r="J59" s="91">
        <f>'Kertas Kerja'!J59</f>
        <v>0</v>
      </c>
      <c r="K59" s="139"/>
      <c r="L59" s="146"/>
    </row>
    <row r="60" spans="1:12" ht="80.099999999999994" customHeight="1">
      <c r="A60" s="84" t="s">
        <v>60</v>
      </c>
      <c r="B60" s="148"/>
      <c r="C60" s="150" t="s">
        <v>156</v>
      </c>
      <c r="D60" s="85" t="s">
        <v>154</v>
      </c>
      <c r="E60" s="84">
        <f>'Kertas Kerja'!E60</f>
        <v>0</v>
      </c>
      <c r="F60" s="84">
        <f>'Kertas Kerja'!F60</f>
        <v>0</v>
      </c>
      <c r="G60" s="142">
        <f>'Kertas Kerja'!G60:G61</f>
        <v>0</v>
      </c>
      <c r="H60" s="133"/>
      <c r="I60" s="140">
        <f>'Kertas Kerja'!I60:I61</f>
        <v>0</v>
      </c>
      <c r="J60" s="91">
        <f>'Kertas Kerja'!J60</f>
        <v>0</v>
      </c>
      <c r="K60" s="138">
        <f>'Kertas Kerja'!K60:K61</f>
        <v>0</v>
      </c>
      <c r="L60" s="133"/>
    </row>
    <row r="61" spans="1:12" ht="246" customHeight="1">
      <c r="A61" s="84" t="s">
        <v>61</v>
      </c>
      <c r="B61" s="148"/>
      <c r="C61" s="152"/>
      <c r="D61" s="85" t="s">
        <v>155</v>
      </c>
      <c r="E61" s="84">
        <f>'Kertas Kerja'!E61</f>
        <v>0</v>
      </c>
      <c r="F61" s="84">
        <f>'Kertas Kerja'!F61</f>
        <v>0</v>
      </c>
      <c r="G61" s="143"/>
      <c r="H61" s="135"/>
      <c r="I61" s="141"/>
      <c r="J61" s="91">
        <f>'Kertas Kerja'!J61</f>
        <v>0</v>
      </c>
      <c r="K61" s="139"/>
      <c r="L61" s="135"/>
    </row>
    <row r="62" spans="1:12" ht="80.099999999999994" customHeight="1">
      <c r="A62" s="84" t="s">
        <v>62</v>
      </c>
      <c r="B62" s="148"/>
      <c r="C62" s="150" t="s">
        <v>157</v>
      </c>
      <c r="D62" s="85" t="s">
        <v>158</v>
      </c>
      <c r="E62" s="84">
        <f>'Kertas Kerja'!E62</f>
        <v>0</v>
      </c>
      <c r="F62" s="84">
        <f>'Kertas Kerja'!F62</f>
        <v>0</v>
      </c>
      <c r="G62" s="149">
        <f>'Kertas Kerja'!G62:G63</f>
        <v>0</v>
      </c>
      <c r="H62" s="134"/>
      <c r="I62" s="174">
        <f>'Kertas Kerja'!I62:I63</f>
        <v>0</v>
      </c>
      <c r="J62" s="91">
        <f>'Kertas Kerja'!J62</f>
        <v>0</v>
      </c>
      <c r="K62" s="144">
        <f>'Kertas Kerja'!K62:K63</f>
        <v>0</v>
      </c>
      <c r="L62" s="134"/>
    </row>
    <row r="63" spans="1:12" ht="180" customHeight="1">
      <c r="A63" s="84" t="s">
        <v>63</v>
      </c>
      <c r="B63" s="148"/>
      <c r="C63" s="152"/>
      <c r="D63" s="85" t="s">
        <v>159</v>
      </c>
      <c r="E63" s="84">
        <f>'Kertas Kerja'!E63</f>
        <v>0</v>
      </c>
      <c r="F63" s="84">
        <f>'Kertas Kerja'!F63</f>
        <v>0</v>
      </c>
      <c r="G63" s="143"/>
      <c r="H63" s="135"/>
      <c r="I63" s="141"/>
      <c r="J63" s="91">
        <f>'Kertas Kerja'!J63</f>
        <v>0</v>
      </c>
      <c r="K63" s="139"/>
      <c r="L63" s="135"/>
    </row>
    <row r="64" spans="1:12" ht="80.099999999999994" customHeight="1">
      <c r="A64" s="84" t="s">
        <v>64</v>
      </c>
      <c r="B64" s="148"/>
      <c r="C64" s="147" t="s">
        <v>23</v>
      </c>
      <c r="D64" s="85" t="s">
        <v>160</v>
      </c>
      <c r="E64" s="84">
        <f>'Kertas Kerja'!E64</f>
        <v>0</v>
      </c>
      <c r="F64" s="84">
        <f>'Kertas Kerja'!F64</f>
        <v>0</v>
      </c>
      <c r="G64" s="142">
        <f>'Kertas Kerja'!G64:G65</f>
        <v>0</v>
      </c>
      <c r="H64" s="133"/>
      <c r="I64" s="138">
        <f>'Kertas Kerja'!I64:I65</f>
        <v>0</v>
      </c>
      <c r="J64" s="91">
        <f>'Kertas Kerja'!J64</f>
        <v>0</v>
      </c>
      <c r="K64" s="138">
        <f>'Kertas Kerja'!K64:K65</f>
        <v>0</v>
      </c>
      <c r="L64" s="146"/>
    </row>
    <row r="65" spans="1:12" ht="80.099999999999994" customHeight="1">
      <c r="A65" s="84" t="s">
        <v>65</v>
      </c>
      <c r="B65" s="148"/>
      <c r="C65" s="147"/>
      <c r="D65" s="90" t="s">
        <v>24</v>
      </c>
      <c r="E65" s="84">
        <f>'Kertas Kerja'!E65</f>
        <v>0</v>
      </c>
      <c r="F65" s="84">
        <f>'Kertas Kerja'!F65</f>
        <v>0</v>
      </c>
      <c r="G65" s="143"/>
      <c r="H65" s="135"/>
      <c r="I65" s="139"/>
      <c r="J65" s="91">
        <f>'Kertas Kerja'!J65</f>
        <v>0</v>
      </c>
      <c r="K65" s="139"/>
      <c r="L65" s="146"/>
    </row>
    <row r="66" spans="1:12" ht="98.25" customHeight="1">
      <c r="A66" s="84" t="s">
        <v>163</v>
      </c>
      <c r="B66" s="148"/>
      <c r="C66" s="147" t="s">
        <v>25</v>
      </c>
      <c r="D66" s="85" t="s">
        <v>161</v>
      </c>
      <c r="E66" s="84">
        <f>'Kertas Kerja'!E66</f>
        <v>0</v>
      </c>
      <c r="F66" s="84">
        <f>'Kertas Kerja'!F66</f>
        <v>0</v>
      </c>
      <c r="G66" s="142">
        <f>'Kertas Kerja'!G66:G67</f>
        <v>0</v>
      </c>
      <c r="H66" s="133"/>
      <c r="I66" s="140">
        <f>'Kertas Kerja'!I66:I67</f>
        <v>0</v>
      </c>
      <c r="J66" s="91">
        <f>'Kertas Kerja'!J66</f>
        <v>0</v>
      </c>
      <c r="K66" s="138">
        <f>'Kertas Kerja'!K66:K67</f>
        <v>0</v>
      </c>
      <c r="L66" s="146"/>
    </row>
    <row r="67" spans="1:12" ht="80.099999999999994" customHeight="1">
      <c r="A67" s="84" t="s">
        <v>164</v>
      </c>
      <c r="B67" s="148"/>
      <c r="C67" s="147"/>
      <c r="D67" s="85" t="s">
        <v>162</v>
      </c>
      <c r="E67" s="84">
        <f>'Kertas Kerja'!E67</f>
        <v>0</v>
      </c>
      <c r="F67" s="84">
        <f>'Kertas Kerja'!F67</f>
        <v>0</v>
      </c>
      <c r="G67" s="143"/>
      <c r="H67" s="135"/>
      <c r="I67" s="141"/>
      <c r="J67" s="91">
        <f>'Kertas Kerja'!J67</f>
        <v>0</v>
      </c>
      <c r="K67" s="139"/>
      <c r="L67" s="146"/>
    </row>
    <row r="68" spans="1:12" ht="80.099999999999994" customHeight="1">
      <c r="A68" s="84" t="s">
        <v>66</v>
      </c>
      <c r="B68" s="148" t="s">
        <v>222</v>
      </c>
      <c r="C68" s="147" t="s">
        <v>26</v>
      </c>
      <c r="D68" s="86" t="s">
        <v>165</v>
      </c>
      <c r="E68" s="84">
        <f>'Kertas Kerja'!E68</f>
        <v>0</v>
      </c>
      <c r="F68" s="84">
        <f>'Kertas Kerja'!F68</f>
        <v>0</v>
      </c>
      <c r="G68" s="142">
        <f>'Kertas Kerja'!G68:G69</f>
        <v>0</v>
      </c>
      <c r="H68" s="140">
        <f>'Kertas Kerja'!H68:H69</f>
        <v>0</v>
      </c>
      <c r="I68" s="133"/>
      <c r="J68" s="91">
        <f>'Kertas Kerja'!J68</f>
        <v>0</v>
      </c>
      <c r="K68" s="138">
        <f>'Kertas Kerja'!K68:K69</f>
        <v>0</v>
      </c>
      <c r="L68" s="175">
        <f>'Kertas Kerja'!L68:L69</f>
        <v>0</v>
      </c>
    </row>
    <row r="69" spans="1:12" ht="80.099999999999994" customHeight="1">
      <c r="A69" s="84" t="s">
        <v>67</v>
      </c>
      <c r="B69" s="148"/>
      <c r="C69" s="147"/>
      <c r="D69" s="85" t="s">
        <v>166</v>
      </c>
      <c r="E69" s="84">
        <f>'Kertas Kerja'!E69</f>
        <v>0</v>
      </c>
      <c r="F69" s="84">
        <f>'Kertas Kerja'!F69</f>
        <v>0</v>
      </c>
      <c r="G69" s="143"/>
      <c r="H69" s="141"/>
      <c r="I69" s="135"/>
      <c r="J69" s="91">
        <f>'Kertas Kerja'!J69</f>
        <v>0</v>
      </c>
      <c r="K69" s="139"/>
      <c r="L69" s="175"/>
    </row>
    <row r="70" spans="1:12" ht="116.25" customHeight="1">
      <c r="A70" s="84" t="s">
        <v>171</v>
      </c>
      <c r="B70" s="148"/>
      <c r="C70" s="150" t="s">
        <v>27</v>
      </c>
      <c r="D70" s="85" t="s">
        <v>167</v>
      </c>
      <c r="E70" s="84">
        <f>'Kertas Kerja'!E70</f>
        <v>0</v>
      </c>
      <c r="F70" s="84">
        <f>'Kertas Kerja'!F70</f>
        <v>0</v>
      </c>
      <c r="G70" s="142">
        <f>'Kertas Kerja'!G70:G73</f>
        <v>0</v>
      </c>
      <c r="H70" s="133"/>
      <c r="I70" s="140">
        <f>'Kertas Kerja'!I70:I73</f>
        <v>0</v>
      </c>
      <c r="J70" s="91">
        <f>'Kertas Kerja'!J70</f>
        <v>0</v>
      </c>
      <c r="K70" s="138">
        <f>'Kertas Kerja'!K70:K73</f>
        <v>0</v>
      </c>
      <c r="L70" s="133"/>
    </row>
    <row r="71" spans="1:12" ht="80.099999999999994" customHeight="1">
      <c r="A71" s="84" t="s">
        <v>172</v>
      </c>
      <c r="B71" s="148"/>
      <c r="C71" s="151"/>
      <c r="D71" s="85" t="s">
        <v>168</v>
      </c>
      <c r="E71" s="84">
        <f>'Kertas Kerja'!E71</f>
        <v>0</v>
      </c>
      <c r="F71" s="84">
        <f>'Kertas Kerja'!F71</f>
        <v>0</v>
      </c>
      <c r="G71" s="149"/>
      <c r="H71" s="134"/>
      <c r="I71" s="174"/>
      <c r="J71" s="91">
        <f>'Kertas Kerja'!J71</f>
        <v>0</v>
      </c>
      <c r="K71" s="144"/>
      <c r="L71" s="134"/>
    </row>
    <row r="72" spans="1:12" ht="80.099999999999994" customHeight="1">
      <c r="A72" s="84" t="s">
        <v>173</v>
      </c>
      <c r="B72" s="148"/>
      <c r="C72" s="151"/>
      <c r="D72" s="86" t="s">
        <v>169</v>
      </c>
      <c r="E72" s="84">
        <f>'Kertas Kerja'!E72</f>
        <v>0</v>
      </c>
      <c r="F72" s="84">
        <f>'Kertas Kerja'!F72</f>
        <v>0</v>
      </c>
      <c r="G72" s="149"/>
      <c r="H72" s="134"/>
      <c r="I72" s="174"/>
      <c r="J72" s="91">
        <f>'Kertas Kerja'!J72</f>
        <v>0</v>
      </c>
      <c r="K72" s="144"/>
      <c r="L72" s="134"/>
    </row>
    <row r="73" spans="1:12" ht="80.099999999999994" customHeight="1">
      <c r="A73" s="84" t="s">
        <v>174</v>
      </c>
      <c r="B73" s="148"/>
      <c r="C73" s="152"/>
      <c r="D73" s="85" t="s">
        <v>170</v>
      </c>
      <c r="E73" s="84">
        <f>'Kertas Kerja'!E73</f>
        <v>0</v>
      </c>
      <c r="F73" s="84">
        <f>'Kertas Kerja'!F73</f>
        <v>0</v>
      </c>
      <c r="G73" s="143"/>
      <c r="H73" s="135"/>
      <c r="I73" s="141"/>
      <c r="J73" s="91">
        <f>'Kertas Kerja'!J73</f>
        <v>0</v>
      </c>
      <c r="K73" s="139"/>
      <c r="L73" s="135"/>
    </row>
    <row r="74" spans="1:12" ht="112.5" customHeight="1">
      <c r="A74" s="84" t="s">
        <v>68</v>
      </c>
      <c r="B74" s="148"/>
      <c r="C74" s="93" t="s">
        <v>28</v>
      </c>
      <c r="D74" s="85" t="s">
        <v>175</v>
      </c>
      <c r="E74" s="84">
        <f>'Kertas Kerja'!E74</f>
        <v>0</v>
      </c>
      <c r="F74" s="84">
        <f>'Kertas Kerja'!F74</f>
        <v>0</v>
      </c>
      <c r="G74" s="85">
        <f>'Kertas Kerja'!G74</f>
        <v>0</v>
      </c>
      <c r="H74" s="84">
        <f>'Kertas Kerja'!H74</f>
        <v>0</v>
      </c>
      <c r="I74" s="94"/>
      <c r="J74" s="91">
        <f>'Kertas Kerja'!J74</f>
        <v>0</v>
      </c>
      <c r="K74" s="92">
        <f>'Kertas Kerja'!K74</f>
        <v>0</v>
      </c>
      <c r="L74" s="111"/>
    </row>
    <row r="75" spans="1:12" ht="80.099999999999994" customHeight="1">
      <c r="A75" s="84" t="s">
        <v>69</v>
      </c>
      <c r="B75" s="148"/>
      <c r="C75" s="147" t="s">
        <v>29</v>
      </c>
      <c r="D75" s="85" t="s">
        <v>176</v>
      </c>
      <c r="E75" s="84">
        <f>'Kertas Kerja'!E75</f>
        <v>0</v>
      </c>
      <c r="F75" s="84">
        <f>'Kertas Kerja'!F75</f>
        <v>0</v>
      </c>
      <c r="G75" s="142">
        <f>'Kertas Kerja'!G75:G76</f>
        <v>0</v>
      </c>
      <c r="H75" s="133"/>
      <c r="I75" s="140">
        <f>'Kertas Kerja'!I75:I76</f>
        <v>0</v>
      </c>
      <c r="J75" s="91">
        <f>'Kertas Kerja'!J75</f>
        <v>0</v>
      </c>
      <c r="K75" s="138">
        <f>'Kertas Kerja'!K75:K76</f>
        <v>0</v>
      </c>
      <c r="L75" s="146"/>
    </row>
    <row r="76" spans="1:12" ht="119.25" customHeight="1">
      <c r="A76" s="84" t="s">
        <v>70</v>
      </c>
      <c r="B76" s="148"/>
      <c r="C76" s="147"/>
      <c r="D76" s="85" t="s">
        <v>177</v>
      </c>
      <c r="E76" s="84">
        <f>'Kertas Kerja'!E76</f>
        <v>0</v>
      </c>
      <c r="F76" s="84">
        <f>'Kertas Kerja'!F76</f>
        <v>0</v>
      </c>
      <c r="G76" s="143"/>
      <c r="H76" s="135"/>
      <c r="I76" s="141"/>
      <c r="J76" s="91">
        <f>'Kertas Kerja'!J76</f>
        <v>0</v>
      </c>
      <c r="K76" s="139"/>
      <c r="L76" s="146"/>
    </row>
    <row r="77" spans="1:12" ht="124.5" customHeight="1">
      <c r="A77" s="84" t="s">
        <v>71</v>
      </c>
      <c r="B77" s="148" t="s">
        <v>41</v>
      </c>
      <c r="C77" s="147" t="s">
        <v>30</v>
      </c>
      <c r="D77" s="85" t="s">
        <v>178</v>
      </c>
      <c r="E77" s="84">
        <f>'Kertas Kerja'!E77</f>
        <v>0</v>
      </c>
      <c r="F77" s="84">
        <f>'Kertas Kerja'!F77</f>
        <v>0</v>
      </c>
      <c r="G77" s="142">
        <f>'Kertas Kerja'!G77:G78</f>
        <v>0</v>
      </c>
      <c r="H77" s="138">
        <f>'Kertas Kerja'!H77:H78</f>
        <v>0</v>
      </c>
      <c r="I77" s="133"/>
      <c r="J77" s="91">
        <f>'Kertas Kerja'!J77</f>
        <v>0</v>
      </c>
      <c r="K77" s="138">
        <f>'Kertas Kerja'!K77:K78</f>
        <v>0</v>
      </c>
      <c r="L77" s="146"/>
    </row>
    <row r="78" spans="1:12" ht="80.099999999999994" customHeight="1">
      <c r="A78" s="84" t="s">
        <v>72</v>
      </c>
      <c r="B78" s="148"/>
      <c r="C78" s="147"/>
      <c r="D78" s="85" t="s">
        <v>32</v>
      </c>
      <c r="E78" s="84">
        <f>'Kertas Kerja'!E78</f>
        <v>0</v>
      </c>
      <c r="F78" s="84">
        <f>'Kertas Kerja'!F78</f>
        <v>0</v>
      </c>
      <c r="G78" s="143"/>
      <c r="H78" s="139"/>
      <c r="I78" s="135"/>
      <c r="J78" s="91">
        <f>'Kertas Kerja'!J78</f>
        <v>0</v>
      </c>
      <c r="K78" s="139"/>
      <c r="L78" s="146"/>
    </row>
    <row r="79" spans="1:12" ht="106.5" customHeight="1">
      <c r="A79" s="84" t="s">
        <v>73</v>
      </c>
      <c r="B79" s="148"/>
      <c r="C79" s="147" t="s">
        <v>31</v>
      </c>
      <c r="D79" s="85" t="s">
        <v>33</v>
      </c>
      <c r="E79" s="84">
        <f>'Kertas Kerja'!E79</f>
        <v>0</v>
      </c>
      <c r="F79" s="84">
        <f>'Kertas Kerja'!F79</f>
        <v>0</v>
      </c>
      <c r="G79" s="142">
        <f>'Kertas Kerja'!G79:G80</f>
        <v>0</v>
      </c>
      <c r="H79" s="140">
        <f>'Kertas Kerja'!H79:H80</f>
        <v>0</v>
      </c>
      <c r="I79" s="133"/>
      <c r="J79" s="91">
        <f>'Kertas Kerja'!J79</f>
        <v>0</v>
      </c>
      <c r="K79" s="138">
        <f>'Kertas Kerja'!K79:K80</f>
        <v>0</v>
      </c>
      <c r="L79" s="146"/>
    </row>
    <row r="80" spans="1:12" ht="80.099999999999994" customHeight="1">
      <c r="A80" s="84" t="s">
        <v>74</v>
      </c>
      <c r="B80" s="148"/>
      <c r="C80" s="147"/>
      <c r="D80" s="85" t="s">
        <v>179</v>
      </c>
      <c r="E80" s="84">
        <f>'Kertas Kerja'!E80</f>
        <v>0</v>
      </c>
      <c r="F80" s="84">
        <f>'Kertas Kerja'!F80</f>
        <v>0</v>
      </c>
      <c r="G80" s="143"/>
      <c r="H80" s="141"/>
      <c r="I80" s="135"/>
      <c r="J80" s="91">
        <f>'Kertas Kerja'!J80</f>
        <v>0</v>
      </c>
      <c r="K80" s="139"/>
      <c r="L80" s="146"/>
    </row>
    <row r="81" spans="1:12" ht="132" customHeight="1">
      <c r="A81" s="84" t="s">
        <v>75</v>
      </c>
      <c r="B81" s="148" t="s">
        <v>221</v>
      </c>
      <c r="C81" s="147" t="s">
        <v>34</v>
      </c>
      <c r="D81" s="85" t="s">
        <v>180</v>
      </c>
      <c r="E81" s="84">
        <f>'Kertas Kerja'!E81</f>
        <v>0</v>
      </c>
      <c r="F81" s="84">
        <f>'Kertas Kerja'!F81</f>
        <v>0</v>
      </c>
      <c r="G81" s="142">
        <f>'Kertas Kerja'!G81:G82</f>
        <v>0</v>
      </c>
      <c r="H81" s="140">
        <f>'Kertas Kerja'!H81:H82</f>
        <v>0</v>
      </c>
      <c r="I81" s="133"/>
      <c r="J81" s="91">
        <f>'Kertas Kerja'!J81</f>
        <v>0</v>
      </c>
      <c r="K81" s="138">
        <f>'Kertas Kerja'!K81:K82</f>
        <v>0</v>
      </c>
      <c r="L81" s="146"/>
    </row>
    <row r="82" spans="1:12" ht="99.75" customHeight="1">
      <c r="A82" s="84" t="s">
        <v>76</v>
      </c>
      <c r="B82" s="148"/>
      <c r="C82" s="147"/>
      <c r="D82" s="85" t="s">
        <v>181</v>
      </c>
      <c r="E82" s="84">
        <f>'Kertas Kerja'!E82</f>
        <v>0</v>
      </c>
      <c r="F82" s="84">
        <f>'Kertas Kerja'!F82</f>
        <v>0</v>
      </c>
      <c r="G82" s="143"/>
      <c r="H82" s="141"/>
      <c r="I82" s="135"/>
      <c r="J82" s="91">
        <f>'Kertas Kerja'!J82</f>
        <v>0</v>
      </c>
      <c r="K82" s="139"/>
      <c r="L82" s="146"/>
    </row>
    <row r="83" spans="1:12" ht="80.099999999999994" customHeight="1">
      <c r="A83" s="84" t="s">
        <v>77</v>
      </c>
      <c r="B83" s="148"/>
      <c r="C83" s="150" t="s">
        <v>35</v>
      </c>
      <c r="D83" s="85" t="s">
        <v>182</v>
      </c>
      <c r="E83" s="84">
        <f>'Kertas Kerja'!E83</f>
        <v>0</v>
      </c>
      <c r="F83" s="84">
        <f>'Kertas Kerja'!F83</f>
        <v>0</v>
      </c>
      <c r="G83" s="142">
        <f>'Kertas Kerja'!G83:G85</f>
        <v>0</v>
      </c>
      <c r="H83" s="140">
        <f>'Kertas Kerja'!H83:H85</f>
        <v>0</v>
      </c>
      <c r="I83" s="133"/>
      <c r="J83" s="91">
        <f>'Kertas Kerja'!J83</f>
        <v>0</v>
      </c>
      <c r="K83" s="138">
        <f>'Kertas Kerja'!K83:K85</f>
        <v>0</v>
      </c>
      <c r="L83" s="133"/>
    </row>
    <row r="84" spans="1:12" ht="80.099999999999994" customHeight="1">
      <c r="A84" s="84" t="s">
        <v>78</v>
      </c>
      <c r="B84" s="148"/>
      <c r="C84" s="151"/>
      <c r="D84" s="85" t="s">
        <v>183</v>
      </c>
      <c r="E84" s="84">
        <f>'Kertas Kerja'!E84</f>
        <v>0</v>
      </c>
      <c r="F84" s="84">
        <f>'Kertas Kerja'!F84</f>
        <v>0</v>
      </c>
      <c r="G84" s="149"/>
      <c r="H84" s="174"/>
      <c r="I84" s="134"/>
      <c r="J84" s="91">
        <f>'Kertas Kerja'!J84</f>
        <v>0</v>
      </c>
      <c r="K84" s="144"/>
      <c r="L84" s="134"/>
    </row>
    <row r="85" spans="1:12" ht="109.5" customHeight="1">
      <c r="A85" s="84" t="s">
        <v>79</v>
      </c>
      <c r="B85" s="148"/>
      <c r="C85" s="151"/>
      <c r="D85" s="85" t="s">
        <v>184</v>
      </c>
      <c r="E85" s="84">
        <f>'Kertas Kerja'!E85</f>
        <v>0</v>
      </c>
      <c r="F85" s="84">
        <f>'Kertas Kerja'!F85</f>
        <v>0</v>
      </c>
      <c r="G85" s="149"/>
      <c r="H85" s="174"/>
      <c r="I85" s="134"/>
      <c r="J85" s="91">
        <f>'Kertas Kerja'!J85</f>
        <v>0</v>
      </c>
      <c r="K85" s="144"/>
      <c r="L85" s="134"/>
    </row>
    <row r="86" spans="1:12" ht="80.099999999999994" customHeight="1">
      <c r="A86" s="84" t="s">
        <v>231</v>
      </c>
      <c r="B86" s="148"/>
      <c r="C86" s="152"/>
      <c r="D86" s="85" t="s">
        <v>183</v>
      </c>
      <c r="E86" s="84">
        <f>'Kertas Kerja'!E86</f>
        <v>0</v>
      </c>
      <c r="F86" s="84">
        <f>'Kertas Kerja'!F86</f>
        <v>0</v>
      </c>
      <c r="G86" s="143"/>
      <c r="H86" s="141"/>
      <c r="I86" s="135"/>
      <c r="J86" s="91">
        <f>'Kertas Kerja'!J86</f>
        <v>0</v>
      </c>
      <c r="K86" s="139"/>
      <c r="L86" s="135"/>
    </row>
    <row r="87" spans="1:12" ht="80.099999999999994" customHeight="1">
      <c r="A87" s="84" t="s">
        <v>80</v>
      </c>
      <c r="B87" s="161" t="s">
        <v>220</v>
      </c>
      <c r="C87" s="150" t="s">
        <v>36</v>
      </c>
      <c r="D87" s="85" t="s">
        <v>185</v>
      </c>
      <c r="E87" s="84">
        <f>'Kertas Kerja'!E87</f>
        <v>0</v>
      </c>
      <c r="F87" s="84">
        <f>'Kertas Kerja'!F87</f>
        <v>0</v>
      </c>
      <c r="G87" s="142">
        <f>'Kertas Kerja'!G87:G89</f>
        <v>0</v>
      </c>
      <c r="H87" s="140">
        <f>'Kertas Kerja'!H87:H88</f>
        <v>0</v>
      </c>
      <c r="I87" s="133"/>
      <c r="J87" s="91">
        <f>'Kertas Kerja'!J87</f>
        <v>0</v>
      </c>
      <c r="K87" s="138">
        <f>'Kertas Kerja'!K87:K89</f>
        <v>0</v>
      </c>
      <c r="L87" s="140">
        <f>'Kertas Kerja'!L87:L89</f>
        <v>0</v>
      </c>
    </row>
    <row r="88" spans="1:12" ht="80.099999999999994" customHeight="1">
      <c r="A88" s="84" t="s">
        <v>81</v>
      </c>
      <c r="B88" s="148"/>
      <c r="C88" s="151"/>
      <c r="D88" s="85" t="s">
        <v>186</v>
      </c>
      <c r="E88" s="84">
        <f>'Kertas Kerja'!E88</f>
        <v>0</v>
      </c>
      <c r="F88" s="84">
        <f>'Kertas Kerja'!F88</f>
        <v>0</v>
      </c>
      <c r="G88" s="149"/>
      <c r="H88" s="174"/>
      <c r="I88" s="134"/>
      <c r="J88" s="91">
        <f>'Kertas Kerja'!J88</f>
        <v>0</v>
      </c>
      <c r="K88" s="144"/>
      <c r="L88" s="174"/>
    </row>
    <row r="89" spans="1:12" ht="80.099999999999994" customHeight="1">
      <c r="A89" s="84" t="s">
        <v>226</v>
      </c>
      <c r="B89" s="148"/>
      <c r="C89" s="152"/>
      <c r="D89" s="85" t="s">
        <v>187</v>
      </c>
      <c r="E89" s="84">
        <f>'Kertas Kerja'!E89</f>
        <v>0</v>
      </c>
      <c r="F89" s="84">
        <f>'Kertas Kerja'!F89</f>
        <v>0</v>
      </c>
      <c r="G89" s="143"/>
      <c r="H89" s="141"/>
      <c r="I89" s="135"/>
      <c r="J89" s="91">
        <f>'Kertas Kerja'!J89</f>
        <v>0</v>
      </c>
      <c r="K89" s="139"/>
      <c r="L89" s="141"/>
    </row>
    <row r="90" spans="1:12" ht="104.25" customHeight="1">
      <c r="A90" s="84" t="s">
        <v>82</v>
      </c>
      <c r="B90" s="148"/>
      <c r="C90" s="147" t="s">
        <v>37</v>
      </c>
      <c r="D90" s="85" t="s">
        <v>188</v>
      </c>
      <c r="E90" s="84">
        <f>'Kertas Kerja'!E90</f>
        <v>0</v>
      </c>
      <c r="F90" s="84">
        <f>'Kertas Kerja'!F90</f>
        <v>0</v>
      </c>
      <c r="G90" s="142">
        <f>'Kertas Kerja'!G90:G91</f>
        <v>0</v>
      </c>
      <c r="H90" s="140">
        <f>'Kertas Kerja'!H90:H91</f>
        <v>0</v>
      </c>
      <c r="I90" s="133"/>
      <c r="J90" s="91">
        <f>'Kertas Kerja'!J90</f>
        <v>0</v>
      </c>
      <c r="K90" s="138">
        <f>'Kertas Kerja'!K90:K91</f>
        <v>0</v>
      </c>
      <c r="L90" s="140">
        <f>'Kertas Kerja'!L90:L91</f>
        <v>0</v>
      </c>
    </row>
    <row r="91" spans="1:12" ht="113.25" customHeight="1">
      <c r="A91" s="84" t="s">
        <v>83</v>
      </c>
      <c r="B91" s="148"/>
      <c r="C91" s="147"/>
      <c r="D91" s="85" t="s">
        <v>189</v>
      </c>
      <c r="E91" s="84">
        <f>'Kertas Kerja'!E91</f>
        <v>0</v>
      </c>
      <c r="F91" s="84">
        <f>'Kertas Kerja'!F91</f>
        <v>0</v>
      </c>
      <c r="G91" s="143"/>
      <c r="H91" s="141"/>
      <c r="I91" s="135"/>
      <c r="J91" s="91">
        <f>'Kertas Kerja'!J91</f>
        <v>0</v>
      </c>
      <c r="K91" s="139"/>
      <c r="L91" s="141"/>
    </row>
    <row r="92" spans="1:12" ht="80.099999999999994" customHeight="1">
      <c r="A92" s="84" t="s">
        <v>84</v>
      </c>
      <c r="B92" s="161" t="s">
        <v>219</v>
      </c>
      <c r="C92" s="150" t="s">
        <v>36</v>
      </c>
      <c r="D92" s="85" t="s">
        <v>190</v>
      </c>
      <c r="E92" s="84">
        <f>'Kertas Kerja'!E92</f>
        <v>0</v>
      </c>
      <c r="F92" s="84">
        <f>'Kertas Kerja'!F92</f>
        <v>0</v>
      </c>
      <c r="G92" s="142">
        <f>'Kertas Kerja'!G92:G94</f>
        <v>0</v>
      </c>
      <c r="H92" s="140">
        <f>'Kertas Kerja'!H92:H94</f>
        <v>0</v>
      </c>
      <c r="I92" s="133"/>
      <c r="J92" s="91">
        <f>'Kertas Kerja'!J92</f>
        <v>0</v>
      </c>
      <c r="K92" s="138">
        <f>'Kertas Kerja'!K92:K94</f>
        <v>0</v>
      </c>
      <c r="L92" s="140">
        <f>'Kertas Kerja'!L92:L94</f>
        <v>0</v>
      </c>
    </row>
    <row r="93" spans="1:12" ht="101.25" customHeight="1">
      <c r="A93" s="84" t="s">
        <v>85</v>
      </c>
      <c r="B93" s="148"/>
      <c r="C93" s="151"/>
      <c r="D93" s="85" t="s">
        <v>191</v>
      </c>
      <c r="E93" s="84">
        <f>'Kertas Kerja'!E93</f>
        <v>0</v>
      </c>
      <c r="F93" s="84">
        <f>'Kertas Kerja'!F93</f>
        <v>0</v>
      </c>
      <c r="G93" s="149"/>
      <c r="H93" s="174"/>
      <c r="I93" s="134"/>
      <c r="J93" s="91">
        <f>'Kertas Kerja'!J93</f>
        <v>0</v>
      </c>
      <c r="K93" s="144"/>
      <c r="L93" s="174"/>
    </row>
    <row r="94" spans="1:12" ht="80.099999999999994" customHeight="1">
      <c r="A94" s="84" t="s">
        <v>194</v>
      </c>
      <c r="B94" s="148"/>
      <c r="C94" s="152"/>
      <c r="D94" s="95" t="s">
        <v>187</v>
      </c>
      <c r="E94" s="84">
        <f>'Kertas Kerja'!E94</f>
        <v>0</v>
      </c>
      <c r="F94" s="84">
        <f>'Kertas Kerja'!F94</f>
        <v>0</v>
      </c>
      <c r="G94" s="143"/>
      <c r="H94" s="141"/>
      <c r="I94" s="135"/>
      <c r="J94" s="91">
        <f>'Kertas Kerja'!J94</f>
        <v>0</v>
      </c>
      <c r="K94" s="139"/>
      <c r="L94" s="141"/>
    </row>
    <row r="95" spans="1:12" ht="111" customHeight="1">
      <c r="A95" s="84" t="s">
        <v>86</v>
      </c>
      <c r="B95" s="148"/>
      <c r="C95" s="147" t="s">
        <v>37</v>
      </c>
      <c r="D95" s="85" t="s">
        <v>192</v>
      </c>
      <c r="E95" s="84">
        <f>'Kertas Kerja'!E95</f>
        <v>0</v>
      </c>
      <c r="F95" s="84">
        <f>'Kertas Kerja'!F95</f>
        <v>0</v>
      </c>
      <c r="G95" s="142">
        <f>'Kertas Kerja'!G95:G96</f>
        <v>0</v>
      </c>
      <c r="H95" s="140">
        <f>'Kertas Kerja'!H95:H96</f>
        <v>0</v>
      </c>
      <c r="I95" s="133"/>
      <c r="J95" s="91">
        <f>'Kertas Kerja'!J95</f>
        <v>0</v>
      </c>
      <c r="K95" s="138">
        <f>'Kertas Kerja'!K95:K96</f>
        <v>0</v>
      </c>
      <c r="L95" s="175">
        <f>'Kertas Kerja'!L95:L96</f>
        <v>0</v>
      </c>
    </row>
    <row r="96" spans="1:12" ht="102.75" customHeight="1">
      <c r="A96" s="84" t="s">
        <v>87</v>
      </c>
      <c r="B96" s="148"/>
      <c r="C96" s="147"/>
      <c r="D96" s="85" t="s">
        <v>193</v>
      </c>
      <c r="E96" s="84">
        <f>'Kertas Kerja'!E96</f>
        <v>0</v>
      </c>
      <c r="F96" s="84">
        <f>'Kertas Kerja'!F96</f>
        <v>0</v>
      </c>
      <c r="G96" s="143"/>
      <c r="H96" s="141"/>
      <c r="I96" s="135"/>
      <c r="J96" s="91">
        <f>'Kertas Kerja'!J96</f>
        <v>0</v>
      </c>
      <c r="K96" s="139"/>
      <c r="L96" s="175"/>
    </row>
    <row r="97" spans="1:12" ht="80.099999999999994" customHeight="1">
      <c r="A97" s="84" t="s">
        <v>88</v>
      </c>
      <c r="B97" s="148" t="s">
        <v>218</v>
      </c>
      <c r="C97" s="150" t="s">
        <v>38</v>
      </c>
      <c r="D97" s="85" t="s">
        <v>195</v>
      </c>
      <c r="E97" s="84">
        <f>'Kertas Kerja'!E97</f>
        <v>0</v>
      </c>
      <c r="F97" s="84">
        <f>'Kertas Kerja'!F97</f>
        <v>0</v>
      </c>
      <c r="G97" s="142">
        <f>'Kertas Kerja'!G97:G109</f>
        <v>0</v>
      </c>
      <c r="H97" s="140">
        <f>'Kertas Kerja'!H97:H109</f>
        <v>0</v>
      </c>
      <c r="I97" s="133"/>
      <c r="J97" s="91">
        <f>'Kertas Kerja'!J97</f>
        <v>0</v>
      </c>
      <c r="K97" s="138">
        <f>'Kertas Kerja'!K97:K109</f>
        <v>0</v>
      </c>
      <c r="L97" s="138">
        <f>'Kertas Kerja'!L97:L109</f>
        <v>0</v>
      </c>
    </row>
    <row r="98" spans="1:12" ht="80.099999999999994" customHeight="1">
      <c r="A98" s="84" t="s">
        <v>89</v>
      </c>
      <c r="B98" s="148"/>
      <c r="C98" s="151"/>
      <c r="D98" s="85" t="s">
        <v>227</v>
      </c>
      <c r="E98" s="84">
        <f>'Kertas Kerja'!E98</f>
        <v>0</v>
      </c>
      <c r="F98" s="84">
        <f>'Kertas Kerja'!F98</f>
        <v>0</v>
      </c>
      <c r="G98" s="149"/>
      <c r="H98" s="174"/>
      <c r="I98" s="134"/>
      <c r="J98" s="91">
        <f>'Kertas Kerja'!J98</f>
        <v>0</v>
      </c>
      <c r="K98" s="144"/>
      <c r="L98" s="144"/>
    </row>
    <row r="99" spans="1:12" ht="80.099999999999994" customHeight="1">
      <c r="A99" s="84" t="s">
        <v>90</v>
      </c>
      <c r="B99" s="148"/>
      <c r="C99" s="151"/>
      <c r="D99" s="85" t="s">
        <v>228</v>
      </c>
      <c r="E99" s="84">
        <f>'Kertas Kerja'!E99</f>
        <v>0</v>
      </c>
      <c r="F99" s="84">
        <f>'Kertas Kerja'!F99</f>
        <v>0</v>
      </c>
      <c r="G99" s="149"/>
      <c r="H99" s="174"/>
      <c r="I99" s="134"/>
      <c r="J99" s="91">
        <f>'Kertas Kerja'!J99</f>
        <v>0</v>
      </c>
      <c r="K99" s="144"/>
      <c r="L99" s="144"/>
    </row>
    <row r="100" spans="1:12" ht="80.099999999999994" customHeight="1">
      <c r="A100" s="84" t="s">
        <v>91</v>
      </c>
      <c r="B100" s="148"/>
      <c r="C100" s="151"/>
      <c r="D100" s="85" t="s">
        <v>196</v>
      </c>
      <c r="E100" s="84">
        <f>'Kertas Kerja'!E100</f>
        <v>0</v>
      </c>
      <c r="F100" s="84">
        <f>'Kertas Kerja'!F100</f>
        <v>0</v>
      </c>
      <c r="G100" s="149"/>
      <c r="H100" s="174"/>
      <c r="I100" s="134"/>
      <c r="J100" s="91">
        <f>'Kertas Kerja'!J100</f>
        <v>0</v>
      </c>
      <c r="K100" s="144"/>
      <c r="L100" s="144"/>
    </row>
    <row r="101" spans="1:12" ht="80.099999999999994" customHeight="1">
      <c r="A101" s="84" t="s">
        <v>92</v>
      </c>
      <c r="B101" s="148"/>
      <c r="C101" s="151"/>
      <c r="D101" s="85" t="s">
        <v>39</v>
      </c>
      <c r="E101" s="84">
        <f>'Kertas Kerja'!E101</f>
        <v>0</v>
      </c>
      <c r="F101" s="84">
        <f>'Kertas Kerja'!F101</f>
        <v>0</v>
      </c>
      <c r="G101" s="149"/>
      <c r="H101" s="174"/>
      <c r="I101" s="134"/>
      <c r="J101" s="91">
        <f>'Kertas Kerja'!J101</f>
        <v>0</v>
      </c>
      <c r="K101" s="144"/>
      <c r="L101" s="144"/>
    </row>
    <row r="102" spans="1:12" ht="80.099999999999994" customHeight="1">
      <c r="A102" s="84" t="s">
        <v>212</v>
      </c>
      <c r="B102" s="148"/>
      <c r="C102" s="151"/>
      <c r="D102" s="85" t="s">
        <v>40</v>
      </c>
      <c r="E102" s="84">
        <f>'Kertas Kerja'!E102</f>
        <v>0</v>
      </c>
      <c r="F102" s="84">
        <f>'Kertas Kerja'!F102</f>
        <v>0</v>
      </c>
      <c r="G102" s="149"/>
      <c r="H102" s="174"/>
      <c r="I102" s="134"/>
      <c r="J102" s="91">
        <f>'Kertas Kerja'!J102</f>
        <v>0</v>
      </c>
      <c r="K102" s="144"/>
      <c r="L102" s="144"/>
    </row>
    <row r="103" spans="1:12" ht="80.099999999999994" customHeight="1">
      <c r="A103" s="84" t="s">
        <v>213</v>
      </c>
      <c r="B103" s="148"/>
      <c r="C103" s="151"/>
      <c r="D103" s="85" t="s">
        <v>197</v>
      </c>
      <c r="E103" s="84">
        <f>'Kertas Kerja'!E103</f>
        <v>0</v>
      </c>
      <c r="F103" s="84">
        <f>'Kertas Kerja'!F103</f>
        <v>0</v>
      </c>
      <c r="G103" s="149"/>
      <c r="H103" s="174"/>
      <c r="I103" s="134"/>
      <c r="J103" s="91">
        <f>'Kertas Kerja'!J103</f>
        <v>0</v>
      </c>
      <c r="K103" s="144"/>
      <c r="L103" s="144"/>
    </row>
    <row r="104" spans="1:12" ht="80.099999999999994" customHeight="1">
      <c r="A104" s="84" t="s">
        <v>214</v>
      </c>
      <c r="B104" s="148"/>
      <c r="C104" s="151"/>
      <c r="D104" s="85" t="s">
        <v>198</v>
      </c>
      <c r="E104" s="84">
        <f>'Kertas Kerja'!E104</f>
        <v>0</v>
      </c>
      <c r="F104" s="84">
        <f>'Kertas Kerja'!F104</f>
        <v>0</v>
      </c>
      <c r="G104" s="149"/>
      <c r="H104" s="174"/>
      <c r="I104" s="134"/>
      <c r="J104" s="91">
        <f>'Kertas Kerja'!J104</f>
        <v>0</v>
      </c>
      <c r="K104" s="144"/>
      <c r="L104" s="144"/>
    </row>
    <row r="105" spans="1:12" ht="80.099999999999994" customHeight="1">
      <c r="A105" s="84" t="s">
        <v>215</v>
      </c>
      <c r="B105" s="148"/>
      <c r="C105" s="151"/>
      <c r="D105" s="85" t="s">
        <v>199</v>
      </c>
      <c r="E105" s="84">
        <f>'Kertas Kerja'!E105</f>
        <v>0</v>
      </c>
      <c r="F105" s="84">
        <f>'Kertas Kerja'!F105</f>
        <v>0</v>
      </c>
      <c r="G105" s="149"/>
      <c r="H105" s="174"/>
      <c r="I105" s="134"/>
      <c r="J105" s="91">
        <f>'Kertas Kerja'!J105</f>
        <v>0</v>
      </c>
      <c r="K105" s="144"/>
      <c r="L105" s="144"/>
    </row>
    <row r="106" spans="1:12" ht="80.099999999999994" customHeight="1">
      <c r="A106" s="84" t="s">
        <v>216</v>
      </c>
      <c r="B106" s="148"/>
      <c r="C106" s="151"/>
      <c r="D106" s="96" t="s">
        <v>200</v>
      </c>
      <c r="E106" s="84">
        <f>'Kertas Kerja'!E106</f>
        <v>0</v>
      </c>
      <c r="F106" s="84">
        <f>'Kertas Kerja'!F106</f>
        <v>0</v>
      </c>
      <c r="G106" s="149"/>
      <c r="H106" s="174"/>
      <c r="I106" s="134"/>
      <c r="J106" s="91">
        <f>'Kertas Kerja'!J106</f>
        <v>0</v>
      </c>
      <c r="K106" s="144"/>
      <c r="L106" s="144"/>
    </row>
    <row r="107" spans="1:12" ht="80.099999999999994" customHeight="1">
      <c r="A107" s="84" t="s">
        <v>217</v>
      </c>
      <c r="B107" s="148"/>
      <c r="C107" s="151"/>
      <c r="D107" s="96" t="s">
        <v>201</v>
      </c>
      <c r="E107" s="84">
        <f>'Kertas Kerja'!E107</f>
        <v>0</v>
      </c>
      <c r="F107" s="84">
        <f>'Kertas Kerja'!F107</f>
        <v>0</v>
      </c>
      <c r="G107" s="149"/>
      <c r="H107" s="174"/>
      <c r="I107" s="134"/>
      <c r="J107" s="91">
        <f>'Kertas Kerja'!J107</f>
        <v>0</v>
      </c>
      <c r="K107" s="144"/>
      <c r="L107" s="144"/>
    </row>
    <row r="108" spans="1:12" ht="80.099999999999994" customHeight="1">
      <c r="A108" s="84" t="s">
        <v>229</v>
      </c>
      <c r="B108" s="148"/>
      <c r="C108" s="151"/>
      <c r="D108" s="96" t="s">
        <v>202</v>
      </c>
      <c r="E108" s="84">
        <f>'Kertas Kerja'!E108</f>
        <v>0</v>
      </c>
      <c r="F108" s="84">
        <f>'Kertas Kerja'!F108</f>
        <v>0</v>
      </c>
      <c r="G108" s="149"/>
      <c r="H108" s="174"/>
      <c r="I108" s="134"/>
      <c r="J108" s="91">
        <f>'Kertas Kerja'!J108</f>
        <v>0</v>
      </c>
      <c r="K108" s="144"/>
      <c r="L108" s="144"/>
    </row>
    <row r="109" spans="1:12" ht="80.099999999999994" customHeight="1">
      <c r="A109" s="84" t="s">
        <v>230</v>
      </c>
      <c r="B109" s="148"/>
      <c r="C109" s="152"/>
      <c r="D109" s="96" t="s">
        <v>203</v>
      </c>
      <c r="E109" s="84">
        <f>'Kertas Kerja'!E109</f>
        <v>0</v>
      </c>
      <c r="F109" s="84">
        <f>'Kertas Kerja'!F109</f>
        <v>0</v>
      </c>
      <c r="G109" s="143"/>
      <c r="H109" s="141"/>
      <c r="I109" s="135"/>
      <c r="J109" s="91">
        <f>'Kertas Kerja'!J109</f>
        <v>0</v>
      </c>
      <c r="K109" s="139"/>
      <c r="L109" s="139"/>
    </row>
    <row r="110" spans="1:12" ht="80.099999999999994" customHeight="1">
      <c r="A110" s="84" t="s">
        <v>93</v>
      </c>
      <c r="B110" s="148"/>
      <c r="C110" s="150" t="s">
        <v>204</v>
      </c>
      <c r="D110" s="85" t="s">
        <v>278</v>
      </c>
      <c r="E110" s="84">
        <f>'Kertas Kerja'!E110</f>
        <v>0</v>
      </c>
      <c r="F110" s="84">
        <f>'Kertas Kerja'!F110</f>
        <v>0</v>
      </c>
      <c r="G110" s="142">
        <f>'Kertas Kerja'!G110:G112</f>
        <v>0</v>
      </c>
      <c r="H110" s="140">
        <f>'Kertas Kerja'!H110:H112</f>
        <v>0</v>
      </c>
      <c r="I110" s="133"/>
      <c r="J110" s="91">
        <f>'Kertas Kerja'!J110</f>
        <v>0</v>
      </c>
      <c r="K110" s="138">
        <f>'Kertas Kerja'!K110:K112</f>
        <v>0</v>
      </c>
      <c r="L110" s="144">
        <f>'Kertas Kerja'!L110:L112</f>
        <v>0</v>
      </c>
    </row>
    <row r="111" spans="1:12" ht="80.099999999999994" customHeight="1">
      <c r="A111" s="84" t="s">
        <v>94</v>
      </c>
      <c r="B111" s="148"/>
      <c r="C111" s="151"/>
      <c r="D111" s="85" t="s">
        <v>279</v>
      </c>
      <c r="E111" s="84">
        <f>'Kertas Kerja'!E111</f>
        <v>0</v>
      </c>
      <c r="F111" s="84">
        <f>'Kertas Kerja'!F111</f>
        <v>0</v>
      </c>
      <c r="G111" s="149"/>
      <c r="H111" s="174"/>
      <c r="I111" s="134"/>
      <c r="J111" s="91">
        <f>'Kertas Kerja'!J111</f>
        <v>0</v>
      </c>
      <c r="K111" s="144"/>
      <c r="L111" s="144"/>
    </row>
    <row r="112" spans="1:12" ht="80.099999999999994" customHeight="1">
      <c r="A112" s="84" t="s">
        <v>95</v>
      </c>
      <c r="B112" s="148"/>
      <c r="C112" s="152"/>
      <c r="D112" s="85" t="s">
        <v>280</v>
      </c>
      <c r="E112" s="84">
        <f>'Kertas Kerja'!E112</f>
        <v>0</v>
      </c>
      <c r="F112" s="84">
        <f>'Kertas Kerja'!F112</f>
        <v>0</v>
      </c>
      <c r="G112" s="143"/>
      <c r="H112" s="141"/>
      <c r="I112" s="135"/>
      <c r="J112" s="91">
        <f>'Kertas Kerja'!J112</f>
        <v>0</v>
      </c>
      <c r="K112" s="139"/>
      <c r="L112" s="139"/>
    </row>
    <row r="113" spans="1:12" ht="80.099999999999994" customHeight="1">
      <c r="A113" s="84" t="s">
        <v>209</v>
      </c>
      <c r="B113" s="148"/>
      <c r="C113" s="150" t="s">
        <v>205</v>
      </c>
      <c r="D113" s="85" t="s">
        <v>206</v>
      </c>
      <c r="E113" s="84">
        <f>'Kertas Kerja'!E113</f>
        <v>0</v>
      </c>
      <c r="F113" s="84">
        <f>'Kertas Kerja'!F113</f>
        <v>0</v>
      </c>
      <c r="G113" s="142">
        <f>'Kertas Kerja'!G113:G115</f>
        <v>0</v>
      </c>
      <c r="H113" s="140">
        <f>'Kertas Kerja'!H113:H115</f>
        <v>0</v>
      </c>
      <c r="I113" s="133"/>
      <c r="J113" s="91">
        <f>'Kertas Kerja'!J113</f>
        <v>0</v>
      </c>
      <c r="K113" s="138">
        <f>'Kertas Kerja'!K113:K115</f>
        <v>0</v>
      </c>
      <c r="L113" s="138">
        <f>'Kertas Kerja'!L113:L115</f>
        <v>0</v>
      </c>
    </row>
    <row r="114" spans="1:12" ht="80.099999999999994" customHeight="1">
      <c r="A114" s="84" t="s">
        <v>210</v>
      </c>
      <c r="B114" s="148"/>
      <c r="C114" s="151"/>
      <c r="D114" s="85" t="s">
        <v>207</v>
      </c>
      <c r="E114" s="84">
        <f>'Kertas Kerja'!E114</f>
        <v>0</v>
      </c>
      <c r="F114" s="84">
        <f>'Kertas Kerja'!F114</f>
        <v>0</v>
      </c>
      <c r="G114" s="149"/>
      <c r="H114" s="174"/>
      <c r="I114" s="134"/>
      <c r="J114" s="91">
        <f>'Kertas Kerja'!J114</f>
        <v>0</v>
      </c>
      <c r="K114" s="144"/>
      <c r="L114" s="144"/>
    </row>
    <row r="115" spans="1:12" ht="80.099999999999994" customHeight="1">
      <c r="A115" s="84" t="s">
        <v>211</v>
      </c>
      <c r="B115" s="148"/>
      <c r="C115" s="152"/>
      <c r="D115" s="85" t="s">
        <v>208</v>
      </c>
      <c r="E115" s="84">
        <f>'Kertas Kerja'!E115</f>
        <v>0</v>
      </c>
      <c r="F115" s="84">
        <f>'Kertas Kerja'!F115</f>
        <v>0</v>
      </c>
      <c r="G115" s="143"/>
      <c r="H115" s="141"/>
      <c r="I115" s="135"/>
      <c r="J115" s="92">
        <f>'Kertas Kerja'!J115</f>
        <v>0</v>
      </c>
      <c r="K115" s="139"/>
      <c r="L115" s="139"/>
    </row>
    <row r="117" spans="1:12" ht="189" customHeight="1">
      <c r="B117" s="100" t="s">
        <v>277</v>
      </c>
      <c r="C117" s="214">
        <f>'Kertas Kerja'!C117:L117</f>
        <v>0</v>
      </c>
      <c r="D117" s="214"/>
      <c r="E117" s="214"/>
      <c r="F117" s="214"/>
      <c r="G117" s="214"/>
      <c r="H117" s="214"/>
      <c r="I117" s="214"/>
      <c r="J117" s="214"/>
      <c r="K117" s="214"/>
      <c r="L117" s="214"/>
    </row>
    <row r="118" spans="1:12" ht="17.100000000000001" customHeight="1">
      <c r="B118" s="75" t="s">
        <v>251</v>
      </c>
      <c r="C118" s="184"/>
      <c r="D118" s="186"/>
      <c r="E118" s="112"/>
      <c r="F118" s="112"/>
      <c r="G118" s="112"/>
      <c r="H118" s="112"/>
      <c r="I118" s="112"/>
      <c r="J118" s="128"/>
      <c r="K118" s="128"/>
      <c r="L118" s="112"/>
    </row>
    <row r="120" spans="1:12">
      <c r="B120" s="113" t="s">
        <v>101</v>
      </c>
      <c r="C120" s="114"/>
      <c r="D120" s="114"/>
      <c r="E120" s="114"/>
      <c r="F120" s="114"/>
    </row>
    <row r="121" spans="1:12">
      <c r="B121" s="115" t="str">
        <f>'Berita Acara'!D91</f>
        <v>(Kota, Tanggal)</v>
      </c>
      <c r="C121" s="116"/>
      <c r="D121" s="116"/>
      <c r="E121" s="117"/>
      <c r="F121" s="116"/>
    </row>
    <row r="122" spans="1:12">
      <c r="B122" s="118"/>
      <c r="C122" s="116"/>
      <c r="D122" s="116"/>
      <c r="E122" s="116"/>
      <c r="F122" s="116"/>
    </row>
    <row r="123" spans="1:12">
      <c r="B123" s="119"/>
      <c r="C123" s="114"/>
      <c r="D123" s="114"/>
      <c r="E123" s="114"/>
      <c r="F123" s="120"/>
    </row>
    <row r="124" spans="1:12">
      <c r="B124" s="119"/>
      <c r="C124" s="114"/>
      <c r="D124" s="121"/>
      <c r="E124" s="117"/>
      <c r="F124" s="121"/>
    </row>
    <row r="125" spans="1:12">
      <c r="B125" s="119"/>
      <c r="C125" s="114"/>
      <c r="D125" s="121"/>
      <c r="E125" s="117"/>
      <c r="F125" s="121"/>
    </row>
    <row r="126" spans="1:12">
      <c r="B126" s="119"/>
      <c r="C126" s="114"/>
      <c r="D126" s="121"/>
      <c r="E126" s="117"/>
      <c r="F126" s="121"/>
    </row>
    <row r="127" spans="1:12">
      <c r="B127" s="119"/>
      <c r="C127" s="114"/>
      <c r="D127" s="121"/>
      <c r="E127" s="117"/>
      <c r="F127" s="121"/>
    </row>
    <row r="128" spans="1:12">
      <c r="B128" s="122" t="str">
        <f>Rekomendasi!B41</f>
        <v>….................................................</v>
      </c>
      <c r="C128" s="122"/>
      <c r="D128" s="122"/>
      <c r="E128" s="123" t="str">
        <f>Rekomendasi!B47</f>
        <v>….................................................</v>
      </c>
      <c r="F128" s="123"/>
      <c r="G128" s="123"/>
    </row>
    <row r="129" spans="2:6">
      <c r="B129" s="124" t="s">
        <v>102</v>
      </c>
      <c r="C129" s="66"/>
      <c r="D129" s="125"/>
      <c r="E129" s="126" t="s">
        <v>103</v>
      </c>
      <c r="F129" s="125"/>
    </row>
    <row r="130" spans="2:6">
      <c r="B130" s="127"/>
      <c r="C130" s="66"/>
      <c r="D130" s="66"/>
    </row>
  </sheetData>
  <sheetProtection algorithmName="SHA-512" hashValue="PPMca8wO9GM2AeKnYWV2KHHCcSPJ2j9DRYivp4h3F/uA4PEklwRDNP6I6E3wr9AULtg+uNmOhj/C4J6zUNSdVw==" saltValue="XUWAp1gazH0OTi/kJAZwtw==" spinCount="100000" sheet="1" objects="1" scenarios="1" selectLockedCells="1" selectUnlockedCells="1"/>
  <protectedRanges>
    <protectedRange sqref="C118 B120:G132" name="Range1"/>
  </protectedRanges>
  <mergeCells count="211">
    <mergeCell ref="C118:D118"/>
    <mergeCell ref="C60:C61"/>
    <mergeCell ref="C62:C63"/>
    <mergeCell ref="C70:C73"/>
    <mergeCell ref="C87:C89"/>
    <mergeCell ref="C92:C94"/>
    <mergeCell ref="C97:C109"/>
    <mergeCell ref="C110:C112"/>
    <mergeCell ref="C83:C86"/>
    <mergeCell ref="C117:L117"/>
    <mergeCell ref="I90:I91"/>
    <mergeCell ref="H90:H91"/>
    <mergeCell ref="G90:G91"/>
    <mergeCell ref="C113:C115"/>
    <mergeCell ref="C95:C96"/>
    <mergeCell ref="G113:G115"/>
    <mergeCell ref="H113:H115"/>
    <mergeCell ref="I113:I115"/>
    <mergeCell ref="K113:K115"/>
    <mergeCell ref="L113:L115"/>
    <mergeCell ref="K92:K94"/>
    <mergeCell ref="L92:L94"/>
    <mergeCell ref="G97:G109"/>
    <mergeCell ref="I79:I80"/>
    <mergeCell ref="H79:H80"/>
    <mergeCell ref="G79:G80"/>
    <mergeCell ref="K75:K76"/>
    <mergeCell ref="I75:I76"/>
    <mergeCell ref="H75:H76"/>
    <mergeCell ref="G75:G76"/>
    <mergeCell ref="G92:G94"/>
    <mergeCell ref="H92:H94"/>
    <mergeCell ref="G83:G86"/>
    <mergeCell ref="H83:H86"/>
    <mergeCell ref="I83:I86"/>
    <mergeCell ref="K83:K86"/>
    <mergeCell ref="L95:L96"/>
    <mergeCell ref="I92:I94"/>
    <mergeCell ref="I97:I109"/>
    <mergeCell ref="K97:K109"/>
    <mergeCell ref="L97:L109"/>
    <mergeCell ref="L87:L89"/>
    <mergeCell ref="G87:G89"/>
    <mergeCell ref="H87:H89"/>
    <mergeCell ref="I87:I89"/>
    <mergeCell ref="L90:L91"/>
    <mergeCell ref="H97:H109"/>
    <mergeCell ref="L83:L86"/>
    <mergeCell ref="L64:L65"/>
    <mergeCell ref="L66:L67"/>
    <mergeCell ref="L68:L69"/>
    <mergeCell ref="L75:L76"/>
    <mergeCell ref="L77:L78"/>
    <mergeCell ref="L79:L80"/>
    <mergeCell ref="L81:L82"/>
    <mergeCell ref="K79:K80"/>
    <mergeCell ref="L54:L55"/>
    <mergeCell ref="L56:L57"/>
    <mergeCell ref="L58:L59"/>
    <mergeCell ref="G54:G57"/>
    <mergeCell ref="K54:K57"/>
    <mergeCell ref="I54:I57"/>
    <mergeCell ref="H54:H57"/>
    <mergeCell ref="K58:K59"/>
    <mergeCell ref="I58:I59"/>
    <mergeCell ref="H58:H59"/>
    <mergeCell ref="G58:G59"/>
    <mergeCell ref="G110:G112"/>
    <mergeCell ref="H110:H112"/>
    <mergeCell ref="I110:I112"/>
    <mergeCell ref="K110:K112"/>
    <mergeCell ref="L110:L112"/>
    <mergeCell ref="L62:L63"/>
    <mergeCell ref="L70:L73"/>
    <mergeCell ref="H70:H73"/>
    <mergeCell ref="I70:I73"/>
    <mergeCell ref="K70:K73"/>
    <mergeCell ref="K81:K82"/>
    <mergeCell ref="I81:I82"/>
    <mergeCell ref="H81:H82"/>
    <mergeCell ref="G81:G82"/>
    <mergeCell ref="K95:K96"/>
    <mergeCell ref="I95:I96"/>
    <mergeCell ref="H95:H96"/>
    <mergeCell ref="G95:G96"/>
    <mergeCell ref="K64:K65"/>
    <mergeCell ref="I64:I65"/>
    <mergeCell ref="H64:H65"/>
    <mergeCell ref="G70:G73"/>
    <mergeCell ref="K90:K91"/>
    <mergeCell ref="K87:K89"/>
    <mergeCell ref="L42:L43"/>
    <mergeCell ref="L44:L45"/>
    <mergeCell ref="L46:L47"/>
    <mergeCell ref="L48:L49"/>
    <mergeCell ref="L50:L51"/>
    <mergeCell ref="L52:L53"/>
    <mergeCell ref="K50:K51"/>
    <mergeCell ref="I50:I51"/>
    <mergeCell ref="H50:H51"/>
    <mergeCell ref="K52:K53"/>
    <mergeCell ref="K46:K47"/>
    <mergeCell ref="I46:I47"/>
    <mergeCell ref="H46:H47"/>
    <mergeCell ref="K48:K49"/>
    <mergeCell ref="I48:I49"/>
    <mergeCell ref="H48:H49"/>
    <mergeCell ref="C90:C91"/>
    <mergeCell ref="L60:L61"/>
    <mergeCell ref="A1:K1"/>
    <mergeCell ref="A2:K2"/>
    <mergeCell ref="L40:L41"/>
    <mergeCell ref="E39:L39"/>
    <mergeCell ref="A39:A41"/>
    <mergeCell ref="B39:B41"/>
    <mergeCell ref="C39:C41"/>
    <mergeCell ref="D39:D41"/>
    <mergeCell ref="E40:F40"/>
    <mergeCell ref="H40:I40"/>
    <mergeCell ref="G40:G41"/>
    <mergeCell ref="J40:K40"/>
    <mergeCell ref="K42:K43"/>
    <mergeCell ref="I42:I43"/>
    <mergeCell ref="H42:H43"/>
    <mergeCell ref="G42:G43"/>
    <mergeCell ref="K44:K45"/>
    <mergeCell ref="I44:I45"/>
    <mergeCell ref="H44:H45"/>
    <mergeCell ref="G44:G45"/>
    <mergeCell ref="I52:I53"/>
    <mergeCell ref="H52:H53"/>
    <mergeCell ref="B68:B76"/>
    <mergeCell ref="B77:B80"/>
    <mergeCell ref="B92:B96"/>
    <mergeCell ref="B97:B115"/>
    <mergeCell ref="B42:B49"/>
    <mergeCell ref="B50:B57"/>
    <mergeCell ref="C42:C43"/>
    <mergeCell ref="C44:C45"/>
    <mergeCell ref="B81:B86"/>
    <mergeCell ref="B87:B91"/>
    <mergeCell ref="B58:B67"/>
    <mergeCell ref="C81:C82"/>
    <mergeCell ref="C68:C69"/>
    <mergeCell ref="C75:C76"/>
    <mergeCell ref="C46:C47"/>
    <mergeCell ref="C77:C78"/>
    <mergeCell ref="C79:C80"/>
    <mergeCell ref="C48:C49"/>
    <mergeCell ref="C50:C51"/>
    <mergeCell ref="C52:C53"/>
    <mergeCell ref="C54:C57"/>
    <mergeCell ref="C58:C59"/>
    <mergeCell ref="C66:C67"/>
    <mergeCell ref="C64:C65"/>
    <mergeCell ref="I60:I61"/>
    <mergeCell ref="K60:K61"/>
    <mergeCell ref="H62:H63"/>
    <mergeCell ref="I62:I63"/>
    <mergeCell ref="K62:K63"/>
    <mergeCell ref="K77:K78"/>
    <mergeCell ref="I77:I78"/>
    <mergeCell ref="H77:H78"/>
    <mergeCell ref="G77:G78"/>
    <mergeCell ref="K66:K67"/>
    <mergeCell ref="I66:I67"/>
    <mergeCell ref="H66:H67"/>
    <mergeCell ref="G66:G67"/>
    <mergeCell ref="K68:K69"/>
    <mergeCell ref="I68:I69"/>
    <mergeCell ref="H68:H69"/>
    <mergeCell ref="G68:G69"/>
    <mergeCell ref="G64:G65"/>
    <mergeCell ref="G60:G61"/>
    <mergeCell ref="G62:G63"/>
    <mergeCell ref="H60:H61"/>
    <mergeCell ref="G52:G53"/>
    <mergeCell ref="G50:G51"/>
    <mergeCell ref="G46:G47"/>
    <mergeCell ref="G48:G49"/>
    <mergeCell ref="C37:F37"/>
    <mergeCell ref="E20:F20"/>
    <mergeCell ref="E21:F21"/>
    <mergeCell ref="E22:F22"/>
    <mergeCell ref="B34:F34"/>
    <mergeCell ref="D35:F35"/>
    <mergeCell ref="D36:F36"/>
    <mergeCell ref="D32:F32"/>
    <mergeCell ref="D33:F33"/>
    <mergeCell ref="B31:F31"/>
    <mergeCell ref="B23:F23"/>
    <mergeCell ref="B24:C24"/>
    <mergeCell ref="D24:F24"/>
    <mergeCell ref="E25:F25"/>
    <mergeCell ref="E26:F26"/>
    <mergeCell ref="B27:F27"/>
    <mergeCell ref="D30:F30"/>
    <mergeCell ref="D29:F29"/>
    <mergeCell ref="D28:F28"/>
    <mergeCell ref="B10:F10"/>
    <mergeCell ref="B11:F11"/>
    <mergeCell ref="D12:F12"/>
    <mergeCell ref="D13:F13"/>
    <mergeCell ref="B14:F14"/>
    <mergeCell ref="E16:F16"/>
    <mergeCell ref="E17:F17"/>
    <mergeCell ref="B18:F18"/>
    <mergeCell ref="B19:C19"/>
    <mergeCell ref="D19:F19"/>
    <mergeCell ref="B15:C15"/>
    <mergeCell ref="D15:F15"/>
  </mergeCells>
  <dataValidations count="1">
    <dataValidation type="list" allowBlank="1" showInputMessage="1" showErrorMessage="1" sqref="C118:D118">
      <formula1>"BAIK,BAIK SEKALI,UNGGUL"</formula1>
    </dataValidation>
  </dataValidations>
  <pageMargins left="0.7" right="0.7"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C9" sqref="C9"/>
    </sheetView>
  </sheetViews>
  <sheetFormatPr defaultColWidth="8.875" defaultRowHeight="15.75"/>
  <sheetData>
    <row r="1" spans="1:2">
      <c r="A1" s="60"/>
      <c r="B1" s="61"/>
    </row>
    <row r="2" spans="1:2">
      <c r="A2" s="59"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Menu</vt:lpstr>
      <vt:lpstr>Kertas Kerja</vt:lpstr>
      <vt:lpstr>Berita Acara</vt:lpstr>
      <vt:lpstr>Rekomendasi</vt:lpstr>
      <vt:lpstr>Keputusan AL</vt:lpstr>
      <vt:lpstr>Sheet1</vt:lpstr>
      <vt:lpstr>allowed</vt:lpstr>
      <vt:lpstr>not_allowed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ASUS</cp:lastModifiedBy>
  <cp:lastPrinted>2021-08-08T12:08:36Z</cp:lastPrinted>
  <dcterms:created xsi:type="dcterms:W3CDTF">2021-06-16T01:59:51Z</dcterms:created>
  <dcterms:modified xsi:type="dcterms:W3CDTF">2024-04-09T23:52:04Z</dcterms:modified>
</cp:coreProperties>
</file>