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LPM\AKREDITASI\INSTRUMEN AKREDITASI\INSTRUMEN LAM EMBA\"/>
    </mc:Choice>
  </mc:AlternateContent>
  <bookViews>
    <workbookView xWindow="0" yWindow="0" windowWidth="19200" windowHeight="5235" activeTab="1"/>
  </bookViews>
  <sheets>
    <sheet name="Menu" sheetId="1" r:id="rId1"/>
    <sheet name="Kertas Kerja" sheetId="2" r:id="rId2"/>
    <sheet name="Keputusan AK" sheetId="3" r:id="rId3"/>
    <sheet name="Sheet1" sheetId="5" state="hidden" r:id="rId4"/>
  </sheets>
  <definedNames>
    <definedName name="allowed">Sheet1!$A$1:$A$2</definedName>
    <definedName name="not_allowed">Sheet1!$B$1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 i="2" l="1"/>
  <c r="E21" i="2"/>
  <c r="E22" i="2"/>
  <c r="C25" i="2" l="1"/>
  <c r="C25" i="3" s="1"/>
  <c r="C26" i="2"/>
  <c r="C26" i="3" s="1"/>
  <c r="C20" i="2"/>
  <c r="C20" i="3" s="1"/>
  <c r="E25" i="2"/>
  <c r="E25" i="3" s="1"/>
  <c r="C21" i="2"/>
  <c r="C29" i="2"/>
  <c r="C29" i="3" s="1"/>
  <c r="C31" i="2"/>
  <c r="C31" i="3" s="1"/>
  <c r="C30" i="2"/>
  <c r="C30" i="3" s="1"/>
  <c r="E26" i="2"/>
  <c r="E26" i="3" s="1"/>
  <c r="C22" i="2"/>
  <c r="G41" i="3"/>
  <c r="C36" i="3"/>
  <c r="C35" i="2"/>
  <c r="C35" i="3" s="1"/>
  <c r="C34" i="2"/>
  <c r="C34" i="3" s="1"/>
  <c r="C12" i="2"/>
  <c r="C13" i="2"/>
  <c r="C12" i="3" l="1"/>
  <c r="C17" i="2"/>
  <c r="C17" i="3" s="1"/>
  <c r="E22" i="3"/>
  <c r="E21" i="3"/>
  <c r="C22" i="3"/>
  <c r="C21" i="3"/>
  <c r="E20" i="3"/>
  <c r="E17" i="2"/>
  <c r="E17" i="3" s="1"/>
  <c r="E16" i="2"/>
  <c r="E16" i="3" s="1"/>
  <c r="C16" i="2"/>
  <c r="C16" i="3" s="1"/>
  <c r="C13" i="3"/>
  <c r="H76" i="3" l="1"/>
  <c r="H53" i="3"/>
  <c r="H51" i="3"/>
  <c r="C116" i="3"/>
  <c r="K76" i="3" l="1"/>
  <c r="K74" i="3"/>
  <c r="K73" i="3"/>
  <c r="K69" i="3"/>
  <c r="K67" i="3"/>
  <c r="K63" i="3"/>
  <c r="K61" i="3"/>
  <c r="K49" i="3"/>
  <c r="K47"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41" i="3"/>
  <c r="F97" i="3" l="1"/>
  <c r="F98" i="3"/>
  <c r="E97" i="3"/>
  <c r="E98" i="3"/>
  <c r="E82" i="3"/>
  <c r="F82" i="3"/>
  <c r="G82" i="3"/>
  <c r="H82" i="3"/>
  <c r="K82" i="3"/>
  <c r="E84" i="3"/>
  <c r="F84" i="3"/>
  <c r="K112" i="3"/>
  <c r="H112" i="3"/>
  <c r="K109" i="3"/>
  <c r="H109" i="3"/>
  <c r="K96" i="3"/>
  <c r="H96" i="3"/>
  <c r="K94" i="3"/>
  <c r="H94" i="3"/>
  <c r="K91" i="3"/>
  <c r="H91" i="3"/>
  <c r="K89" i="3"/>
  <c r="H89" i="3"/>
  <c r="K86" i="3"/>
  <c r="H86" i="3"/>
  <c r="K80" i="3"/>
  <c r="H80" i="3"/>
  <c r="K78" i="3"/>
  <c r="H78" i="3"/>
  <c r="I74" i="3"/>
  <c r="H73" i="3"/>
  <c r="I69" i="3"/>
  <c r="H67" i="3"/>
  <c r="K65" i="3"/>
  <c r="I65" i="3"/>
  <c r="I63" i="3"/>
  <c r="I61" i="3"/>
  <c r="K59" i="3"/>
  <c r="I59" i="3"/>
  <c r="K57" i="3"/>
  <c r="I57" i="3"/>
  <c r="K53" i="3"/>
  <c r="I53" i="3"/>
  <c r="K51" i="3"/>
  <c r="I51" i="3"/>
  <c r="I49" i="3"/>
  <c r="I47" i="3"/>
  <c r="K45" i="3"/>
  <c r="I45" i="3"/>
  <c r="K43" i="3"/>
  <c r="I43" i="3"/>
  <c r="K41" i="3"/>
  <c r="I41" i="3"/>
  <c r="G112" i="3"/>
  <c r="G109" i="3"/>
  <c r="G96" i="3"/>
  <c r="G91" i="3"/>
  <c r="G89" i="3"/>
  <c r="G86" i="3"/>
  <c r="G76" i="3"/>
  <c r="G78" i="3"/>
  <c r="G80" i="3"/>
  <c r="G74" i="3"/>
  <c r="G73" i="3"/>
  <c r="G69" i="3"/>
  <c r="G65" i="3"/>
  <c r="G67" i="3"/>
  <c r="G61" i="3"/>
  <c r="G63" i="3"/>
  <c r="G59" i="3"/>
  <c r="G57" i="3"/>
  <c r="G53" i="3"/>
  <c r="G47" i="3"/>
  <c r="G49" i="3"/>
  <c r="G51" i="3"/>
  <c r="G43" i="3"/>
  <c r="G45"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3" i="3"/>
  <c r="F85" i="3"/>
  <c r="F86" i="3"/>
  <c r="F87" i="3"/>
  <c r="F88" i="3"/>
  <c r="F89" i="3"/>
  <c r="F90" i="3"/>
  <c r="F91" i="3"/>
  <c r="F92" i="3"/>
  <c r="F93" i="3"/>
  <c r="F94" i="3"/>
  <c r="F95" i="3"/>
  <c r="F96" i="3"/>
  <c r="F99" i="3"/>
  <c r="F100" i="3"/>
  <c r="F101" i="3"/>
  <c r="F102" i="3"/>
  <c r="F103" i="3"/>
  <c r="F104" i="3"/>
  <c r="F105" i="3"/>
  <c r="F106" i="3"/>
  <c r="F107" i="3"/>
  <c r="F108" i="3"/>
  <c r="F109" i="3"/>
  <c r="F110" i="3"/>
  <c r="F111" i="3"/>
  <c r="F112" i="3"/>
  <c r="F113" i="3"/>
  <c r="F114" i="3"/>
  <c r="F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3" i="3"/>
  <c r="E85" i="3"/>
  <c r="E86" i="3"/>
  <c r="E87" i="3"/>
  <c r="E88" i="3"/>
  <c r="E89" i="3"/>
  <c r="E90" i="3"/>
  <c r="E91" i="3"/>
  <c r="E92" i="3"/>
  <c r="E93" i="3"/>
  <c r="E94" i="3"/>
  <c r="E95" i="3"/>
  <c r="E96" i="3"/>
  <c r="E99" i="3"/>
  <c r="E100" i="3"/>
  <c r="E101" i="3"/>
  <c r="E102" i="3"/>
  <c r="E103" i="3"/>
  <c r="E104" i="3"/>
  <c r="E105" i="3"/>
  <c r="E106" i="3"/>
  <c r="E107" i="3"/>
  <c r="E108" i="3"/>
  <c r="E109" i="3"/>
  <c r="E110" i="3"/>
  <c r="E111" i="3"/>
  <c r="E112" i="3"/>
  <c r="E113" i="3"/>
  <c r="E114" i="3"/>
  <c r="E41" i="3"/>
  <c r="D8" i="3" l="1"/>
  <c r="D7" i="3"/>
  <c r="D6" i="3"/>
  <c r="D5" i="3"/>
  <c r="D4" i="3"/>
  <c r="G94" i="3" l="1"/>
</calcChain>
</file>

<file path=xl/sharedStrings.xml><?xml version="1.0" encoding="utf-8"?>
<sst xmlns="http://schemas.openxmlformats.org/spreadsheetml/2006/main" count="525" uniqueCount="258">
  <si>
    <t>FORMULIR PENILAIAN ASESMEN KECUKUPAN AKREDITASI PROGRAM STUDI</t>
  </si>
  <si>
    <t>LEMBAGA AKREDITASI MANDIRI EKONOMI, MANAJEMEN, BISNIS DAN AKUNTANSI</t>
  </si>
  <si>
    <t>Perguruan Tinggi</t>
  </si>
  <si>
    <t>Fakultas</t>
  </si>
  <si>
    <t>Departemen</t>
  </si>
  <si>
    <t>Program Studi</t>
  </si>
  <si>
    <t>Tanggal Asesmen Kecukupan</t>
  </si>
  <si>
    <t>:</t>
  </si>
  <si>
    <t>No.</t>
  </si>
  <si>
    <t>Kriteria &amp; Deskripsi</t>
  </si>
  <si>
    <t>Dimensi</t>
  </si>
  <si>
    <t>Indikator</t>
  </si>
  <si>
    <t xml:space="preserve">Evaluasi Asesor </t>
  </si>
  <si>
    <t>Status*)</t>
  </si>
  <si>
    <t>Tingkat Daya Saing</t>
  </si>
  <si>
    <t>Visi</t>
  </si>
  <si>
    <t>Misi</t>
  </si>
  <si>
    <t>Tujuan</t>
  </si>
  <si>
    <t>Strategi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</si>
  <si>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</si>
  <si>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</si>
  <si>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</si>
  <si>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Tata Kelola</t>
  </si>
  <si>
    <t>Kerjasama</t>
  </si>
  <si>
    <t>Kebijakan dan Prosedur Penerimaan Mahasiswa</t>
  </si>
  <si>
    <t>Kesejahteraan Mahasiswa</t>
  </si>
  <si>
    <t>Unit Pengelola Program Studi mendeskripsikan fasilitas dan proses belajar yang memerhatikan kesejahteraan mahasiswa.</t>
  </si>
  <si>
    <t>Pengembangan Karir Mahasiswa</t>
  </si>
  <si>
    <t>Kecukupan dan Kualifikasi Dosen</t>
  </si>
  <si>
    <t>Pengelolaan Dosen</t>
  </si>
  <si>
    <t>Kecukupan dan Kualifikasi Tenaga Kependidikan</t>
  </si>
  <si>
    <t>Pengembangan Tenaga Kependidikan</t>
  </si>
  <si>
    <t>Keuangan</t>
  </si>
  <si>
    <t>Sarana dan Prasarana</t>
  </si>
  <si>
    <t xml:space="preserve">Unit Pengelola Program Studi menjelaskan usaha-usaha yang dilakukan untuk menjamin keberlanjutan sumber daya keuangan dalam mencapai visi, misi, tujuan dan strategi. </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</si>
  <si>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</si>
  <si>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Kurikulum</t>
  </si>
  <si>
    <t>Jaminan Pembelajaran</t>
  </si>
  <si>
    <t>Pelaksanaan dan Pendanaan</t>
  </si>
  <si>
    <t>Diseminasi dan Kontribusi hasil</t>
  </si>
  <si>
    <t>Pendidikan dan Pengajaran</t>
  </si>
  <si>
    <t>Unit Pengelola Program Studi melakukan evaluasi pada proses pembelajaran yang merupakan bagian dari penilaian kinerja dosen.</t>
  </si>
  <si>
    <t>Unit Pengelola Program Studi melakukan evaluasi pada proses pembelajaran yang merupakan bagian dari penilaian kinerja tenaga kependidikan.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</si>
  <si>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</si>
  <si>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r>
      <rPr>
        <b/>
        <sz val="12"/>
        <color theme="1"/>
        <rFont val="Calibri"/>
        <family val="2"/>
        <scheme val="minor"/>
      </rPr>
      <t xml:space="preserve">SUMBER DAYA MANUSIA </t>
    </r>
    <r>
      <rPr>
        <sz val="12"/>
        <color theme="1"/>
        <rFont val="Calibri"/>
        <family val="2"/>
        <scheme val="minor"/>
      </rPr>
      <t xml:space="preserve">
Unit Pengelola Program Studi menjelaskan kemampuannya untuk memenuhi kebutuhan akan dosen dan tenaga kependidikan secara kuantitatif dan kualitatif sesuai dengan visi, misi, tujuan dan strategi Unit Pengelola Program Studi.</t>
    </r>
  </si>
  <si>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</si>
  <si>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</si>
  <si>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r>
      <rPr>
        <b/>
        <sz val="12"/>
        <color theme="1"/>
        <rFont val="Calibri"/>
        <family val="2"/>
        <scheme val="minor"/>
      </rPr>
      <t>PENELITIAN</t>
    </r>
    <r>
      <rPr>
        <sz val="12"/>
        <color theme="1"/>
        <rFont val="Calibri"/>
        <family val="2"/>
        <scheme val="minor"/>
      </rPr>
      <t xml:space="preserve">
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</si>
  <si>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r>
      <rPr>
        <b/>
        <sz val="12"/>
        <color theme="1"/>
        <rFont val="Calibri"/>
        <family val="2"/>
        <scheme val="minor"/>
      </rPr>
      <t>PENGABDIAN KEPADA MASYARAKAT</t>
    </r>
    <r>
      <rPr>
        <sz val="12"/>
        <color theme="1"/>
        <rFont val="Calibri"/>
        <family val="2"/>
        <scheme val="minor"/>
      </rPr>
      <t xml:space="preserve">
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</si>
  <si>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r>
      <rPr>
        <b/>
        <sz val="12"/>
        <color theme="1"/>
        <rFont val="Calibri"/>
        <family val="2"/>
        <scheme val="minor"/>
      </rPr>
      <t>LUARAN DAN CAPAIAN TRIDHARMA</t>
    </r>
    <r>
      <rPr>
        <sz val="12"/>
        <color theme="1"/>
        <rFont val="Calibri"/>
        <family val="2"/>
        <scheme val="minor"/>
      </rPr>
      <t xml:space="preserve">
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 </t>
    </r>
  </si>
  <si>
    <t>1.a.1</t>
  </si>
  <si>
    <t>1.a.2</t>
  </si>
  <si>
    <t>1.b.1</t>
  </si>
  <si>
    <t>1.b.2</t>
  </si>
  <si>
    <t>1.c.1</t>
  </si>
  <si>
    <t>1.c.2</t>
  </si>
  <si>
    <t>1.d.1</t>
  </si>
  <si>
    <t>1.d.2</t>
  </si>
  <si>
    <t>2.a.1</t>
  </si>
  <si>
    <t>2.a.2</t>
  </si>
  <si>
    <t>2.b.1</t>
  </si>
  <si>
    <t>2.b.2</t>
  </si>
  <si>
    <t>2.c.1</t>
  </si>
  <si>
    <t>2.c.2</t>
  </si>
  <si>
    <t>2.c..3</t>
  </si>
  <si>
    <t>2.c.4</t>
  </si>
  <si>
    <t>3.a.1</t>
  </si>
  <si>
    <t>3.a.2</t>
  </si>
  <si>
    <t>3.b.1</t>
  </si>
  <si>
    <t>3.b.2</t>
  </si>
  <si>
    <t>3.c.1</t>
  </si>
  <si>
    <t>3.c.2</t>
  </si>
  <si>
    <t>3.d.1</t>
  </si>
  <si>
    <t>3.d.2</t>
  </si>
  <si>
    <t>4.a.1</t>
  </si>
  <si>
    <t>4.a.2</t>
  </si>
  <si>
    <t>4.b.1</t>
  </si>
  <si>
    <t>4.b.2</t>
  </si>
  <si>
    <t>5.a.1</t>
  </si>
  <si>
    <t>5.a.2</t>
  </si>
  <si>
    <t>5.b.1</t>
  </si>
  <si>
    <t>5.b.2</t>
  </si>
  <si>
    <t>6.a.1</t>
  </si>
  <si>
    <t>6.a.2</t>
  </si>
  <si>
    <t>6.b.1</t>
  </si>
  <si>
    <t>6.b.2</t>
  </si>
  <si>
    <t>6.b.3</t>
  </si>
  <si>
    <t>7.a.1</t>
  </si>
  <si>
    <t>7.a.2</t>
  </si>
  <si>
    <t>7.b.1</t>
  </si>
  <si>
    <t>7.b.2</t>
  </si>
  <si>
    <t>8.a.1</t>
  </si>
  <si>
    <t>8.a.2</t>
  </si>
  <si>
    <t>8.b.1</t>
  </si>
  <si>
    <t>8.b.2</t>
  </si>
  <si>
    <t>9.a.1</t>
  </si>
  <si>
    <t>9.a.2</t>
  </si>
  <si>
    <t>9.a.3</t>
  </si>
  <si>
    <t>9.a.4</t>
  </si>
  <si>
    <t>9.a.5</t>
  </si>
  <si>
    <t>9.b.1</t>
  </si>
  <si>
    <t>9.b.2</t>
  </si>
  <si>
    <t>9.b.3</t>
  </si>
  <si>
    <t>SN-Dikti</t>
  </si>
  <si>
    <t xml:space="preserve">*) Diisi dengan checklist dan mengacu pada dokumen DL-09 Panduan Penilaian Akreditasi Program Studi LAMEMBA.  </t>
  </si>
  <si>
    <t xml:space="preserve">Menyetujui, </t>
  </si>
  <si>
    <t>(….................................)</t>
  </si>
  <si>
    <t>Asesor</t>
  </si>
  <si>
    <t>Status</t>
  </si>
  <si>
    <t>AKREDITASI PROGRAM STUDI</t>
  </si>
  <si>
    <t>LEMBAGA AKREDITASI MANDIRI EKONOMI, MANAJEMEN, AKUNTANSI DAN BISNIS</t>
  </si>
  <si>
    <t>Pilih Program:</t>
  </si>
  <si>
    <t xml:space="preserve">ASESMEN KECUKUPAN </t>
  </si>
  <si>
    <t>(Penilaian Individual)</t>
  </si>
  <si>
    <t>Nama Asesor</t>
  </si>
  <si>
    <t>Kota Penilaian</t>
  </si>
  <si>
    <t>Kode Panel</t>
  </si>
  <si>
    <t>TS</t>
  </si>
  <si>
    <t>/</t>
  </si>
  <si>
    <t>TS = Tahun akademik penuh terakhir saat pengajuan usulan akreditasi</t>
  </si>
  <si>
    <t>Target pada Rencana Strategis</t>
  </si>
  <si>
    <t>Standar Pendidikan Tinggi yang ditetapkan oleh Perguruan Tinggi sesuai atau melampaui</t>
  </si>
  <si>
    <t>Standar Pendidikan Tinggi yang ditetapkan oleh Perguruan Tinggi sesuai atau melampaui**)</t>
  </si>
  <si>
    <t>***) Indikator yang merupakan bagian dari Syarat Perlu Terakreditasi</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</si>
  <si>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</si>
  <si>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</si>
  <si>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
</t>
    </r>
  </si>
  <si>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</si>
  <si>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</si>
  <si>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</si>
  <si>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</si>
  <si>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</si>
  <si>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</si>
  <si>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</si>
  <si>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</si>
  <si>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</si>
  <si>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</si>
  <si>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</si>
  <si>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 xml:space="preserve">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</si>
  <si>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</si>
  <si>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</si>
  <si>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</si>
  <si>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</si>
  <si>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</si>
  <si>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</si>
  <si>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Layanan Akademik Mahasiswa</t>
  </si>
  <si>
    <t>Kinerja Akademik Mahasiswa</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</si>
  <si>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</si>
  <si>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</si>
  <si>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</si>
  <si>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</si>
  <si>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</si>
  <si>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</si>
  <si>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</si>
  <si>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</si>
  <si>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menugaskan dosen tetap dan dosen tidak tetap dengan jumlah dan kualifikasi yang sesuai dengan visi, misi, tujuan dan strategi serta memenuhi aturan SN-Dikti.</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</si>
  <si>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</si>
  <si>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</si>
  <si>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</si>
  <si>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 xml:space="preserve">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</si>
  <si>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</si>
  <si>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</si>
  <si>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</si>
  <si>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</si>
  <si>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</si>
  <si>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</si>
  <si>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</si>
  <si>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</si>
  <si>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</si>
  <si>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</si>
  <si>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</si>
  <si>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tingkat pemenuhan target capaian pembelajaran program studi. </t>
  </si>
  <si>
    <t xml:space="preserve">Unit Pengelola Program Studi mendeskripsikan hasil evaluasi pengukuran capaian pembelajaran mahasiswa dan tindak lanjut yang ditetapkan agar kegiatan dan proses pembelajaran konsisten dan relevan dengan capaian pembelajaran dan profil lulusan yang diharapkan serta selaras dengan visi, misi, tujuan dan strategi. </t>
  </si>
  <si>
    <t>Unit Pengelola Program Studi mendeskripsikan hasil intervensi dan penerapan penyesuaian/peninjauan kurikulum untuk perbaikan kualitas pembelajaran berdasar tingkat pemenuhan capaian pembelajaran dan masukan dari para pemangku kepentingan.</t>
  </si>
  <si>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</si>
  <si>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</si>
  <si>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</si>
  <si>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</si>
  <si>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</si>
  <si>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</si>
  <si>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</si>
  <si>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</si>
  <si>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</si>
  <si>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</si>
  <si>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</si>
  <si>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</si>
  <si>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</si>
  <si>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</si>
  <si>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</si>
  <si>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</si>
  <si>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</si>
  <si>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</si>
  <si>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</si>
  <si>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</si>
  <si>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</si>
  <si>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3.e.1</t>
  </si>
  <si>
    <t>3.e.2</t>
  </si>
  <si>
    <t>7.a.3</t>
  </si>
  <si>
    <t>8.a.3</t>
  </si>
  <si>
    <t>9.a.6</t>
  </si>
  <si>
    <t>9.a.7</t>
  </si>
  <si>
    <t>9.a.8</t>
  </si>
  <si>
    <t>9.a.9</t>
  </si>
  <si>
    <t>9.a.10</t>
  </si>
  <si>
    <t>9.a.11</t>
  </si>
  <si>
    <t>Penelitian</t>
  </si>
  <si>
    <t xml:space="preserve">Pengabdian kepada Masyarakat </t>
  </si>
  <si>
    <t>9.c.1</t>
  </si>
  <si>
    <t>9.c.2</t>
  </si>
  <si>
    <t>9.c.3</t>
  </si>
  <si>
    <t>Unit Pengelola Program Studi mendeskripsikan sistem manajemen mutu internal yang diimplementasikan secara konsisten, efektif dan efisien serta dilaporkan secara berkala untuk tindak lanjut peningkatan mutu pendidikan tinggi. ***)</t>
  </si>
  <si>
    <t>Unit Pengelola Program Studi menugaskan dosen tetap dan dosen tidak tetap dengan jumlah dan kualifikasi yang sesuai dengan visi, misi, tujuan dan strategi serta memenuhi aturan SN-Dikti. ***)</t>
  </si>
  <si>
    <t>Unit Pengelola Program Studi mendeskripsikan pengelolaan dosen secara sistematis yang memberikan tanggung jawab kepada setiap dosen untuk memenuhi visi dan misi program studi dan menetapkan harapan yang realistis untuk setiap dosen. ***)</t>
  </si>
  <si>
    <t>4.a.3</t>
  </si>
  <si>
    <t>4.a.4</t>
  </si>
  <si>
    <t>4.a.5</t>
  </si>
  <si>
    <t>4.a.6</t>
  </si>
  <si>
    <t>6.b.4</t>
  </si>
  <si>
    <t>9.a.12</t>
  </si>
  <si>
    <t>9.a.13</t>
  </si>
  <si>
    <t>Per Indikator</t>
  </si>
  <si>
    <t>Per Dimensi</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</si>
  <si>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</si>
  <si>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 xml:space="preserve">Perguruan Tinggi </t>
  </si>
  <si>
    <t>Unit Pengelola Program Studi</t>
  </si>
  <si>
    <t>Tanggal Penilaian</t>
  </si>
  <si>
    <t>(Kota, Tanggal)</t>
  </si>
  <si>
    <t>Rekomendasi Hasil AK :</t>
  </si>
  <si>
    <t>4.b.3</t>
  </si>
  <si>
    <t>REKAPITULASI PENILAIAN</t>
  </si>
  <si>
    <t>Pemenuhan Indikator</t>
  </si>
  <si>
    <t xml:space="preserve">Pemenuhan Standar Pendidikan Tinggi yang ditetapkan oleh Perguruan Tinggi </t>
  </si>
  <si>
    <t>Sesuai SN-Dikti</t>
  </si>
  <si>
    <t>Melampaui SN-Dikti</t>
  </si>
  <si>
    <t>Sesuai Target pada Rencana Strategis</t>
  </si>
  <si>
    <t>Melampaui Target pada Rencana Strategis</t>
  </si>
  <si>
    <t>Level Lokal/Wilayah</t>
  </si>
  <si>
    <t>Level Nasional</t>
  </si>
  <si>
    <t>Level Internasional</t>
  </si>
  <si>
    <t>Memenuhi Indikator</t>
  </si>
  <si>
    <t>Tidak Memenuhi Indikator</t>
  </si>
  <si>
    <t>Pemenuhan Syarat Perlu Terakreditasi</t>
  </si>
  <si>
    <t>✓</t>
  </si>
  <si>
    <t>Memenuhi Syarat Perlu</t>
  </si>
  <si>
    <t>Tidak Memenuhi Syarat Perlu</t>
  </si>
  <si>
    <t>REKOMENDASI HASIL AK</t>
  </si>
  <si>
    <t>****) Penilaian secara komprehensif atas kelayakan mutu Program Studi yang memerhatikan interaksi/keterkaitan antar kriteria pada Instrumen APS EMBA.</t>
  </si>
  <si>
    <t>Evaluasi Terintegrasi****):</t>
  </si>
  <si>
    <t>Program Sarjana</t>
  </si>
  <si>
    <t>Unit Pengelola Program Studi mendeskripsikan kontribusi intelektual yang ditunjukkan dengan rekognisi pada bidang penelitian yang bermanfaat untuk akademik, profesional dan sosial masyarakat sesuai dengan visi, misi, tujuan dan strategi serta arah perkembangan ekonomi dan bisnis di tingkat lokal, nasional dan internasional.</t>
  </si>
  <si>
    <t>Unit Pengelola Program Studi melakukan evaluasi proses penelitian yang merupakan bagian dari penilaian kinerja dosen.</t>
  </si>
  <si>
    <t>Unit Pengelola Program Studi mendeskripsikan pedoman yang mengatur kontribusi hasil luaran penelitian untuk pengembangan ilmu pengetahuan, praktek dan profesional.</t>
  </si>
  <si>
    <t>Deskripsi Penilaian Setiap Dimensi</t>
  </si>
  <si>
    <r>
      <t xml:space="preserve">Pemenuhan Daya Saing 6 Dimensi pada Klaster </t>
    </r>
    <r>
      <rPr>
        <b/>
        <i/>
        <sz val="12"/>
        <color theme="1"/>
        <rFont val="Calibri"/>
        <family val="2"/>
        <scheme val="minor"/>
      </rPr>
      <t xml:space="preserve">Output </t>
    </r>
    <r>
      <rPr>
        <b/>
        <sz val="12"/>
        <color theme="1"/>
        <rFont val="Calibri"/>
        <family val="2"/>
        <scheme val="minor"/>
      </rPr>
      <t xml:space="preserve">dan </t>
    </r>
    <r>
      <rPr>
        <b/>
        <i/>
        <sz val="12"/>
        <color theme="1"/>
        <rFont val="Calibri"/>
        <family val="2"/>
        <scheme val="minor"/>
      </rPr>
      <t>Outcome</t>
    </r>
  </si>
  <si>
    <t>Salinan Permendikbud Nomor 3 Tahun 2020 tentang Standar Nasional Pendidikan Tinggi</t>
  </si>
  <si>
    <t xml:space="preserve">                                                                                                                                                   cv</t>
  </si>
  <si>
    <t>Pemenuhan Daya Saing (21 Dimensi Terpilih Penentu Daya Saing pada Level Lokal/Wilayah, Nasional, atau Internasional)</t>
  </si>
  <si>
    <t>Pemenuhan Daya Saing (6 Dimensi Lainnya Penentu Daya Saing pada Level Lokal/Wilayah atau Nasional)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</si>
</sst>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sz val="8"/>
      <name val="Calibri"/>
      <family val="2"/>
      <scheme val="minor"/>
    </font>
    <font>
      <sz val="12"/>
      <color theme="1"/>
      <name val="Calibri"/>
      <family val="2"/>
      <scheme val="minor"/>
    </font>
    <font>
      <b/>
      <sz val="10.5"/>
      <color theme="1"/>
      <name val="Calibri"/>
      <family val="2"/>
      <scheme val="minor"/>
    </font>
    <font>
      <b/>
      <i/>
      <sz val="12"/>
      <color theme="1"/>
      <name val="Calibri"/>
      <family val="2"/>
      <scheme val="minor"/>
    </font>
    <font>
      <u/>
      <sz val="12"/>
      <color theme="10"/>
      <name val="Calibri"/>
      <family val="2"/>
      <scheme val="minor"/>
    </font>
    <font>
      <u/>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0" fontId="12" fillId="0" borderId="0" applyNumberFormat="0" applyFill="0" applyBorder="0" applyAlignment="0" applyProtection="0"/>
  </cellStyleXfs>
  <cellXfs count="147">
    <xf numFmtId="0" fontId="0" fillId="0" borderId="0" xfId="0"/>
    <xf numFmtId="0" fontId="1" fillId="3" borderId="0" xfId="0" applyFont="1" applyFill="1" applyAlignment="1">
      <alignment vertical="center"/>
    </xf>
    <xf numFmtId="0" fontId="0" fillId="3" borderId="0" xfId="0" applyFill="1"/>
    <xf numFmtId="0" fontId="4" fillId="3" borderId="0" xfId="0" applyFont="1" applyFill="1" applyAlignment="1">
      <alignment vertical="center"/>
    </xf>
    <xf numFmtId="0" fontId="2" fillId="3" borderId="0" xfId="0" applyFont="1" applyFill="1" applyAlignment="1">
      <alignment vertical="center"/>
    </xf>
    <xf numFmtId="0" fontId="1" fillId="3" borderId="6" xfId="0" applyFont="1" applyFill="1" applyBorder="1" applyAlignment="1">
      <alignment vertical="center"/>
    </xf>
    <xf numFmtId="0" fontId="0" fillId="3" borderId="6" xfId="0" applyFill="1" applyBorder="1"/>
    <xf numFmtId="0" fontId="6" fillId="3" borderId="0" xfId="0" applyFont="1" applyFill="1" applyAlignment="1">
      <alignment vertical="top"/>
    </xf>
    <xf numFmtId="0" fontId="7" fillId="3" borderId="0" xfId="0" applyFont="1" applyFill="1" applyAlignment="1">
      <alignment vertical="center"/>
    </xf>
    <xf numFmtId="0" fontId="1" fillId="4" borderId="0" xfId="0" applyFont="1" applyFill="1" applyAlignment="1">
      <alignment horizontal="left" vertical="center"/>
    </xf>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horizontal="center" vertical="center"/>
    </xf>
    <xf numFmtId="0" fontId="6" fillId="3" borderId="0" xfId="0" applyFont="1" applyFill="1" applyAlignment="1">
      <alignment vertical="center"/>
    </xf>
    <xf numFmtId="0" fontId="0" fillId="7" borderId="0" xfId="0" applyFill="1"/>
    <xf numFmtId="0" fontId="0" fillId="8" borderId="0" xfId="0" applyFill="1"/>
    <xf numFmtId="9" fontId="0" fillId="0" borderId="0" xfId="1" applyFont="1"/>
    <xf numFmtId="0" fontId="0" fillId="0" borderId="0" xfId="0" applyProtection="1">
      <protection hidden="1"/>
    </xf>
    <xf numFmtId="0" fontId="0" fillId="0" borderId="0" xfId="0" applyAlignment="1" applyProtection="1">
      <alignment horizontal="center" vertical="center"/>
      <protection hidden="1"/>
    </xf>
    <xf numFmtId="0" fontId="1" fillId="0" borderId="0" xfId="0" applyFont="1" applyAlignment="1" applyProtection="1">
      <alignment vertical="top"/>
      <protection hidden="1"/>
    </xf>
    <xf numFmtId="0" fontId="1" fillId="0" borderId="0" xfId="0" applyFont="1" applyAlignment="1" applyProtection="1">
      <alignment horizontal="left" vertical="center"/>
      <protection hidden="1"/>
    </xf>
    <xf numFmtId="0" fontId="0" fillId="0" borderId="0" xfId="0" applyAlignment="1" applyProtection="1">
      <alignment horizontal="left" vertical="top" wrapText="1"/>
      <protection hidden="1"/>
    </xf>
    <xf numFmtId="0" fontId="0" fillId="0" borderId="0" xfId="0"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1" fillId="0" borderId="0" xfId="0" applyFont="1" applyAlignment="1" applyProtection="1">
      <alignment vertical="top" wrapText="1"/>
      <protection hidden="1"/>
    </xf>
    <xf numFmtId="0" fontId="1" fillId="0" borderId="0" xfId="0" applyFont="1" applyBorder="1" applyAlignment="1" applyProtection="1">
      <alignment vertical="center" wrapText="1"/>
      <protection hidden="1"/>
    </xf>
    <xf numFmtId="0" fontId="0" fillId="0" borderId="1" xfId="0" applyFont="1" applyBorder="1" applyAlignment="1" applyProtection="1">
      <alignment vertical="top" wrapText="1"/>
      <protection hidden="1"/>
    </xf>
    <xf numFmtId="0" fontId="0" fillId="6" borderId="1" xfId="0" applyFont="1" applyFill="1" applyBorder="1" applyAlignment="1" applyProtection="1">
      <alignment horizontal="center" vertical="center"/>
      <protection hidden="1"/>
    </xf>
    <xf numFmtId="0" fontId="0" fillId="0" borderId="0" xfId="0" applyBorder="1" applyAlignment="1" applyProtection="1">
      <alignment horizontal="left" vertical="center" wrapText="1"/>
      <protection hidden="1"/>
    </xf>
    <xf numFmtId="0" fontId="0" fillId="0" borderId="0" xfId="0"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1" xfId="0" applyBorder="1" applyAlignment="1" applyProtection="1">
      <alignment horizontal="left" vertical="center" wrapText="1"/>
      <protection hidden="1"/>
    </xf>
    <xf numFmtId="0" fontId="0" fillId="6" borderId="1" xfId="0" applyFont="1" applyFill="1" applyBorder="1" applyAlignment="1" applyProtection="1">
      <alignment horizontal="center" vertical="center" wrapText="1"/>
      <protection hidden="1"/>
    </xf>
    <xf numFmtId="0" fontId="0" fillId="6" borderId="9"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Fill="1" applyBorder="1" applyAlignment="1" applyProtection="1">
      <alignment horizontal="center" vertical="center" wrapText="1"/>
      <protection hidden="1"/>
    </xf>
    <xf numFmtId="0" fontId="0" fillId="0" borderId="1" xfId="0" applyBorder="1" applyAlignment="1" applyProtection="1">
      <alignment horizontal="left" vertical="top" wrapText="1"/>
      <protection hidden="1"/>
    </xf>
    <xf numFmtId="0" fontId="0" fillId="0" borderId="2" xfId="0" applyFill="1" applyBorder="1" applyAlignment="1" applyProtection="1">
      <alignment horizontal="center" vertical="center" wrapText="1"/>
      <protection hidden="1"/>
    </xf>
    <xf numFmtId="0" fontId="0" fillId="5" borderId="1" xfId="0" applyFill="1" applyBorder="1" applyAlignment="1" applyProtection="1">
      <alignment horizontal="left" vertical="top" wrapText="1"/>
      <protection hidden="1"/>
    </xf>
    <xf numFmtId="0" fontId="0" fillId="0" borderId="1" xfId="0" applyFill="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0" fillId="0" borderId="1" xfId="0"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3" fillId="0" borderId="1" xfId="0" applyFont="1" applyBorder="1" applyAlignment="1" applyProtection="1">
      <alignment horizontal="justify" vertical="top"/>
      <protection hidden="1"/>
    </xf>
    <xf numFmtId="0" fontId="3" fillId="0" borderId="1" xfId="0" applyFont="1" applyBorder="1" applyAlignment="1" applyProtection="1">
      <alignment horizontal="justify" vertical="center"/>
      <protection hidden="1"/>
    </xf>
    <xf numFmtId="0" fontId="0" fillId="0" borderId="0" xfId="0" applyAlignment="1" applyProtection="1">
      <alignment horizontal="left" vertical="top"/>
      <protection hidden="1"/>
    </xf>
    <xf numFmtId="0" fontId="0" fillId="0" borderId="1" xfId="0" applyFont="1" applyBorder="1" applyAlignment="1" applyProtection="1">
      <alignment horizontal="center" vertical="center" wrapText="1"/>
      <protection hidden="1"/>
    </xf>
    <xf numFmtId="0" fontId="0" fillId="0" borderId="0" xfId="0" applyAlignment="1" applyProtection="1">
      <alignment wrapText="1"/>
      <protection hidden="1"/>
    </xf>
    <xf numFmtId="0" fontId="13" fillId="0" borderId="0" xfId="2" applyFont="1" applyProtection="1">
      <protection hidden="1"/>
    </xf>
    <xf numFmtId="0" fontId="0" fillId="0" borderId="0" xfId="0" applyFill="1" applyProtection="1">
      <protection hidden="1"/>
    </xf>
    <xf numFmtId="0" fontId="1" fillId="0" borderId="0" xfId="0" applyFont="1" applyAlignment="1" applyProtection="1">
      <alignment horizontal="left" vertical="top"/>
      <protection hidden="1"/>
    </xf>
    <xf numFmtId="0" fontId="0" fillId="0" borderId="0" xfId="0"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0" fillId="0" borderId="1" xfId="0" applyFill="1" applyBorder="1" applyAlignment="1" applyProtection="1">
      <alignment vertical="top" wrapText="1"/>
      <protection hidden="1"/>
    </xf>
    <xf numFmtId="0" fontId="0" fillId="0" borderId="1" xfId="0" applyFill="1" applyBorder="1" applyAlignment="1" applyProtection="1">
      <alignment horizontal="center" vertical="center"/>
      <protection hidden="1"/>
    </xf>
    <xf numFmtId="0" fontId="3" fillId="0" borderId="1" xfId="0" applyFont="1" applyFill="1" applyBorder="1" applyAlignment="1" applyProtection="1">
      <alignment vertical="top" wrapText="1"/>
      <protection hidden="1"/>
    </xf>
    <xf numFmtId="0" fontId="0" fillId="0" borderId="2" xfId="0" applyFill="1" applyBorder="1" applyAlignment="1" applyProtection="1">
      <alignment horizontal="center" vertical="center"/>
      <protection hidden="1"/>
    </xf>
    <xf numFmtId="0" fontId="3" fillId="0" borderId="1" xfId="0" applyFont="1" applyFill="1" applyBorder="1" applyAlignment="1" applyProtection="1">
      <alignment vertical="top"/>
      <protection hidden="1"/>
    </xf>
    <xf numFmtId="0" fontId="0" fillId="0" borderId="1" xfId="0" applyFont="1" applyBorder="1" applyAlignment="1" applyProtection="1">
      <alignment horizontal="left" vertical="center" wrapText="1"/>
      <protection hidden="1"/>
    </xf>
    <xf numFmtId="0" fontId="0" fillId="0" borderId="0" xfId="0" applyFont="1" applyBorder="1" applyAlignment="1" applyProtection="1">
      <alignment vertical="center" wrapText="1"/>
      <protection hidden="1"/>
    </xf>
    <xf numFmtId="0" fontId="0" fillId="0" borderId="0" xfId="0" applyFont="1" applyBorder="1" applyAlignment="1" applyProtection="1">
      <alignment horizontal="left" vertical="top" wrapText="1"/>
      <protection hidden="1"/>
    </xf>
    <xf numFmtId="0" fontId="0" fillId="0" borderId="0" xfId="0" applyAlignment="1" applyProtection="1">
      <alignment vertical="top"/>
      <protection hidden="1"/>
    </xf>
    <xf numFmtId="0" fontId="1" fillId="0" borderId="0" xfId="0" applyFont="1" applyAlignment="1" applyProtection="1">
      <alignment horizontal="left" vertical="top" wrapText="1"/>
      <protection hidden="1"/>
    </xf>
    <xf numFmtId="0" fontId="1" fillId="0" borderId="0" xfId="0" applyFont="1" applyAlignment="1" applyProtection="1">
      <alignment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horizontal="center" wrapText="1"/>
      <protection hidden="1"/>
    </xf>
    <xf numFmtId="0" fontId="0" fillId="0" borderId="0" xfId="0" applyAlignment="1" applyProtection="1">
      <alignment vertical="top" wrapText="1"/>
      <protection hidden="1"/>
    </xf>
    <xf numFmtId="0" fontId="1" fillId="0" borderId="0" xfId="0" applyFont="1" applyAlignment="1" applyProtection="1">
      <alignment horizontal="center" wrapText="1"/>
      <protection hidden="1"/>
    </xf>
    <xf numFmtId="0" fontId="1" fillId="0" borderId="0" xfId="0" applyFont="1" applyFill="1" applyBorder="1" applyAlignment="1" applyProtection="1">
      <alignment vertical="center" wrapText="1"/>
      <protection hidden="1"/>
    </xf>
    <xf numFmtId="0" fontId="0" fillId="0" borderId="0" xfId="0" applyFill="1" applyBorder="1" applyAlignment="1" applyProtection="1">
      <alignment horizontal="left" vertical="center" wrapText="1"/>
      <protection hidden="1"/>
    </xf>
    <xf numFmtId="0" fontId="0" fillId="0" borderId="0" xfId="0" applyFont="1" applyFill="1" applyBorder="1" applyAlignment="1" applyProtection="1">
      <alignment vertical="center" wrapText="1"/>
      <protection hidden="1"/>
    </xf>
    <xf numFmtId="0" fontId="1" fillId="4" borderId="0" xfId="0" applyFont="1" applyFill="1" applyAlignment="1">
      <alignment horizontal="left" vertical="center"/>
    </xf>
    <xf numFmtId="0" fontId="5" fillId="4" borderId="5" xfId="0" applyFont="1" applyFill="1" applyBorder="1" applyAlignment="1">
      <alignment horizontal="center" vertical="center"/>
    </xf>
    <xf numFmtId="0" fontId="5" fillId="3" borderId="0" xfId="0" applyFont="1" applyFill="1" applyAlignment="1">
      <alignment horizontal="left" vertical="center"/>
    </xf>
    <xf numFmtId="0" fontId="0" fillId="0" borderId="1" xfId="0"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left" vertical="top" wrapText="1"/>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2"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2"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0" fillId="2" borderId="2" xfId="0" applyFill="1" applyBorder="1" applyAlignment="1" applyProtection="1">
      <alignment horizontal="center" vertical="center" wrapText="1"/>
      <protection hidden="1"/>
    </xf>
    <xf numFmtId="0" fontId="0" fillId="2" borderId="4" xfId="0" applyFill="1"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2" fillId="0" borderId="0" xfId="0" applyFont="1" applyAlignment="1" applyProtection="1">
      <alignment horizontal="center" wrapText="1"/>
      <protection hidden="1"/>
    </xf>
    <xf numFmtId="0" fontId="1" fillId="0" borderId="1" xfId="0" applyFont="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left" vertical="top" wrapText="1"/>
      <protection hidden="1"/>
    </xf>
    <xf numFmtId="0" fontId="0" fillId="0" borderId="7"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1" fillId="0" borderId="1" xfId="0" applyFont="1" applyBorder="1" applyAlignment="1" applyProtection="1">
      <alignment horizontal="left" vertical="top" wrapText="1"/>
      <protection hidden="1"/>
    </xf>
    <xf numFmtId="0" fontId="0" fillId="6" borderId="7" xfId="0" applyFont="1" applyFill="1" applyBorder="1" applyAlignment="1" applyProtection="1">
      <alignment horizontal="center" vertical="center"/>
      <protection hidden="1"/>
    </xf>
    <xf numFmtId="0" fontId="0" fillId="6" borderId="8" xfId="0" applyFont="1" applyFill="1" applyBorder="1" applyAlignment="1" applyProtection="1">
      <alignment horizontal="center" vertical="center"/>
      <protection hidden="1"/>
    </xf>
    <xf numFmtId="0" fontId="1" fillId="0" borderId="7"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7"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8" xfId="0" applyFont="1" applyBorder="1" applyAlignment="1" applyProtection="1">
      <alignment horizontal="left" vertical="center" wrapText="1"/>
      <protection hidden="1"/>
    </xf>
    <xf numFmtId="0" fontId="1" fillId="0" borderId="7"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0" fillId="6"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center" wrapText="1"/>
      <protection hidden="1"/>
    </xf>
    <xf numFmtId="0" fontId="1" fillId="0" borderId="7"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0" xfId="0" applyAlignment="1" applyProtection="1">
      <alignment horizontal="left"/>
      <protection hidden="1"/>
    </xf>
    <xf numFmtId="0" fontId="0" fillId="0" borderId="7" xfId="0" applyFont="1" applyBorder="1" applyAlignment="1" applyProtection="1">
      <alignment horizontal="left" vertical="center" wrapText="1"/>
      <protection hidden="1"/>
    </xf>
    <xf numFmtId="0" fontId="0" fillId="0" borderId="8" xfId="0" applyFont="1" applyBorder="1" applyAlignment="1" applyProtection="1">
      <alignment horizontal="left" vertical="center" wrapText="1"/>
      <protection hidden="1"/>
    </xf>
    <xf numFmtId="0" fontId="2" fillId="0" borderId="0" xfId="0" applyFont="1" applyAlignment="1" applyProtection="1">
      <alignment horizontal="center" vertical="top"/>
      <protection hidden="1"/>
    </xf>
    <xf numFmtId="0" fontId="0" fillId="6" borderId="1" xfId="0" applyFill="1" applyBorder="1" applyAlignment="1" applyProtection="1">
      <alignment horizontal="center" vertical="center" wrapText="1"/>
      <protection hidden="1"/>
    </xf>
    <xf numFmtId="0" fontId="0" fillId="6" borderId="1" xfId="0" applyFill="1" applyBorder="1" applyAlignment="1" applyProtection="1">
      <alignment horizontal="center" vertical="center"/>
      <protection hidden="1"/>
    </xf>
    <xf numFmtId="0" fontId="0" fillId="6" borderId="7" xfId="0" applyFont="1" applyFill="1" applyBorder="1" applyAlignment="1" applyProtection="1">
      <alignment horizontal="center" vertical="center" wrapText="1"/>
      <protection hidden="1"/>
    </xf>
    <xf numFmtId="0" fontId="0" fillId="6" borderId="8" xfId="0" applyFont="1" applyFill="1" applyBorder="1" applyAlignment="1" applyProtection="1">
      <alignment horizontal="center" vertical="center" wrapText="1"/>
      <protection hidden="1"/>
    </xf>
    <xf numFmtId="0" fontId="0" fillId="0" borderId="7" xfId="0" applyFill="1" applyBorder="1" applyAlignment="1" applyProtection="1">
      <alignment horizontal="center" vertical="center" wrapText="1"/>
      <protection hidden="1"/>
    </xf>
    <xf numFmtId="0" fontId="0" fillId="0" borderId="9"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1" fillId="0" borderId="9" xfId="0" applyFont="1" applyFill="1" applyBorder="1" applyAlignment="1" applyProtection="1">
      <alignment horizontal="center" vertical="center" wrapText="1"/>
      <protection hidden="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52779</xdr:colOff>
      <xdr:row>1</xdr:row>
      <xdr:rowOff>153307</xdr:rowOff>
    </xdr:from>
    <xdr:to>
      <xdr:col>1</xdr:col>
      <xdr:colOff>1598688</xdr:colOff>
      <xdr:row>4</xdr:row>
      <xdr:rowOff>136091</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79" y="356507"/>
          <a:ext cx="1939609" cy="795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952500</xdr:colOff>
      <xdr:row>0</xdr:row>
      <xdr:rowOff>38100</xdr:rowOff>
    </xdr:from>
    <xdr:to>
      <xdr:col>10</xdr:col>
      <xdr:colOff>1905000</xdr:colOff>
      <xdr:row>1</xdr:row>
      <xdr:rowOff>178955</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flipH="1">
          <a:off x="20269200" y="38100"/>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- 6A</a:t>
          </a:r>
        </a:p>
      </xdr:txBody>
    </xdr:sp>
    <xdr:clientData/>
  </xdr:twoCellAnchor>
  <xdr:twoCellAnchor>
    <xdr:from>
      <xdr:col>0</xdr:col>
      <xdr:colOff>0</xdr:colOff>
      <xdr:row>0</xdr:row>
      <xdr:rowOff>0</xdr:rowOff>
    </xdr:from>
    <xdr:to>
      <xdr:col>3</xdr:col>
      <xdr:colOff>1446389</xdr:colOff>
      <xdr:row>1</xdr:row>
      <xdr:rowOff>168300</xdr:rowOff>
    </xdr:to>
    <xdr:sp macro="" textlink="">
      <xdr:nvSpPr>
        <xdr:cNvPr id="3" name="Text Box 2">
          <a:extLst>
            <a:ext uri="{FF2B5EF4-FFF2-40B4-BE49-F238E27FC236}">
              <a16:creationId xmlns:a16="http://schemas.microsoft.com/office/drawing/2014/main" xmlns="" id="{00000000-0008-0000-0100-000003000000}"/>
            </a:ext>
          </a:extLst>
        </xdr:cNvPr>
        <xdr:cNvSpPr txBox="1">
          <a:spLocks noChangeArrowheads="1"/>
        </xdr:cNvSpPr>
      </xdr:nvSpPr>
      <xdr:spPr bwMode="auto">
        <a:xfrm>
          <a:off x="0" y="0"/>
          <a:ext cx="5239456" cy="4053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21</a:t>
          </a:r>
          <a:r>
            <a:rPr lang="id-ID" sz="1000" baseline="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2022</a:t>
          </a:r>
          <a:r>
            <a:rPr lang="en-ID" sz="1000" baseline="0">
              <a:effectLst/>
              <a:latin typeface="Calibri Light" panose="020F0302020204030204" pitchFamily="34" charset="0"/>
              <a:ea typeface="Times New Roman" panose="02020603050405020304" pitchFamily="18" charset="0"/>
            </a:rPr>
            <a:t> </a:t>
          </a:r>
          <a:r>
            <a:rPr lang="en-ID" sz="1000">
              <a:effectLst/>
              <a:latin typeface="Calibri Light" panose="020F0302020204030204" pitchFamily="34" charset="0"/>
              <a:ea typeface="Times New Roman" panose="02020603050405020304" pitchFamily="18" charset="0"/>
            </a:rPr>
            <a:t>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1316610</xdr:colOff>
      <xdr:row>0</xdr:row>
      <xdr:rowOff>46604</xdr:rowOff>
    </xdr:from>
    <xdr:to>
      <xdr:col>10</xdr:col>
      <xdr:colOff>2269110</xdr:colOff>
      <xdr:row>1</xdr:row>
      <xdr:rowOff>184080</xdr:rowOff>
    </xdr:to>
    <xdr:sp macro="" textlink="">
      <xdr:nvSpPr>
        <xdr:cNvPr id="2" name="Rectangle 1">
          <a:extLst>
            <a:ext uri="{FF2B5EF4-FFF2-40B4-BE49-F238E27FC236}">
              <a16:creationId xmlns:a16="http://schemas.microsoft.com/office/drawing/2014/main" xmlns="" id="{00000000-0008-0000-0200-000002000000}"/>
            </a:ext>
          </a:extLst>
        </xdr:cNvPr>
        <xdr:cNvSpPr/>
      </xdr:nvSpPr>
      <xdr:spPr>
        <a:xfrm flipH="1">
          <a:off x="20634592" y="46604"/>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- 6B</a:t>
          </a:r>
        </a:p>
        <a:p>
          <a:pPr algn="l"/>
          <a:endParaRPr lang="en-US" sz="20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file/d/1gAeOevWazkXXyDNZhbzcZDbmPlYuxKZV/view"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0"/>
  <sheetViews>
    <sheetView view="pageBreakPreview" zoomScale="83" zoomScaleNormal="100" zoomScaleSheetLayoutView="83" workbookViewId="0">
      <selection activeCell="C24" sqref="C24"/>
    </sheetView>
  </sheetViews>
  <sheetFormatPr defaultColWidth="11" defaultRowHeight="15.75" x14ac:dyDescent="0.25"/>
  <cols>
    <col min="1" max="1" width="5.125" customWidth="1"/>
    <col min="2" max="2" width="34.625" customWidth="1"/>
    <col min="3" max="3" width="30.125" customWidth="1"/>
    <col min="4" max="4" width="11" customWidth="1"/>
    <col min="5" max="5" width="35" customWidth="1"/>
    <col min="6" max="6" width="13.625" customWidth="1"/>
    <col min="7" max="7" width="3.625" customWidth="1"/>
    <col min="8" max="8" width="15.125" customWidth="1"/>
    <col min="9" max="9" width="4.125" customWidth="1"/>
  </cols>
  <sheetData>
    <row r="1" spans="1:9" x14ac:dyDescent="0.25">
      <c r="A1" s="1"/>
      <c r="B1" s="1"/>
      <c r="C1" s="1"/>
      <c r="D1" s="1"/>
      <c r="E1" s="1"/>
      <c r="F1" s="1"/>
      <c r="G1" s="1"/>
      <c r="H1" s="1"/>
      <c r="I1" s="2"/>
    </row>
    <row r="2" spans="1:9" ht="23.25" x14ac:dyDescent="0.25">
      <c r="A2" s="1"/>
      <c r="B2" s="1"/>
      <c r="C2" s="3" t="s">
        <v>109</v>
      </c>
      <c r="D2" s="3"/>
      <c r="E2" s="1"/>
      <c r="F2" s="1"/>
      <c r="G2" s="1"/>
      <c r="H2" s="1"/>
      <c r="I2" s="2"/>
    </row>
    <row r="3" spans="1:9" ht="23.25" x14ac:dyDescent="0.25">
      <c r="A3" s="1"/>
      <c r="B3" s="1"/>
      <c r="C3" s="3" t="s">
        <v>110</v>
      </c>
      <c r="D3" s="3"/>
      <c r="E3" s="1"/>
      <c r="F3" s="1"/>
      <c r="G3" s="1"/>
      <c r="H3" s="1"/>
      <c r="I3" s="2"/>
    </row>
    <row r="4" spans="1:9" x14ac:dyDescent="0.25">
      <c r="A4" s="1"/>
      <c r="B4" s="1"/>
      <c r="C4" s="1"/>
      <c r="D4" s="1"/>
      <c r="E4" s="1"/>
      <c r="F4" s="1"/>
      <c r="G4" s="1"/>
      <c r="H4" s="1"/>
      <c r="I4" s="2"/>
    </row>
    <row r="5" spans="1:9" ht="21.75" thickBot="1" x14ac:dyDescent="0.3">
      <c r="A5" s="1"/>
      <c r="B5" s="1"/>
      <c r="C5" s="4" t="s">
        <v>111</v>
      </c>
      <c r="D5" s="76" t="s">
        <v>248</v>
      </c>
      <c r="E5" s="76"/>
      <c r="F5" s="1"/>
      <c r="G5" s="1"/>
      <c r="H5" s="1"/>
      <c r="I5" s="2"/>
    </row>
    <row r="6" spans="1:9" x14ac:dyDescent="0.25">
      <c r="A6" s="5"/>
      <c r="B6" s="5"/>
      <c r="C6" s="5"/>
      <c r="D6" s="5"/>
      <c r="E6" s="5"/>
      <c r="F6" s="5"/>
      <c r="G6" s="5"/>
      <c r="H6" s="5"/>
      <c r="I6" s="6"/>
    </row>
    <row r="7" spans="1:9" x14ac:dyDescent="0.25">
      <c r="A7" s="1"/>
      <c r="B7" s="1"/>
      <c r="C7" s="1"/>
      <c r="D7" s="1"/>
      <c r="E7" s="1"/>
      <c r="F7" s="1"/>
      <c r="G7" s="1"/>
      <c r="H7" s="1"/>
      <c r="I7" s="2"/>
    </row>
    <row r="8" spans="1:9" ht="21" x14ac:dyDescent="0.25">
      <c r="A8" s="1"/>
      <c r="B8" s="77" t="s">
        <v>112</v>
      </c>
      <c r="C8" s="77"/>
      <c r="D8" s="1"/>
      <c r="E8" s="1"/>
      <c r="F8" s="1"/>
      <c r="G8" s="1"/>
      <c r="H8" s="1"/>
      <c r="I8" s="2"/>
    </row>
    <row r="9" spans="1:9" x14ac:dyDescent="0.25">
      <c r="A9" s="1"/>
      <c r="B9" s="7" t="s">
        <v>113</v>
      </c>
      <c r="C9" s="1"/>
      <c r="D9" s="1"/>
      <c r="E9" s="1"/>
      <c r="F9" s="1"/>
      <c r="G9" s="1"/>
      <c r="H9" s="1"/>
      <c r="I9" s="2"/>
    </row>
    <row r="10" spans="1:9" ht="21" x14ac:dyDescent="0.25">
      <c r="A10" s="1"/>
      <c r="B10" s="8" t="s">
        <v>114</v>
      </c>
      <c r="C10" s="9"/>
      <c r="D10" s="1"/>
      <c r="E10" s="8" t="s">
        <v>223</v>
      </c>
      <c r="F10" s="75"/>
      <c r="G10" s="75"/>
      <c r="H10" s="75"/>
      <c r="I10" s="2"/>
    </row>
    <row r="11" spans="1:9" ht="21" x14ac:dyDescent="0.25">
      <c r="A11" s="1"/>
      <c r="B11" s="10"/>
      <c r="C11" s="11"/>
      <c r="D11" s="1"/>
      <c r="E11" s="8"/>
      <c r="F11" s="12"/>
      <c r="G11" s="11"/>
      <c r="H11" s="11"/>
      <c r="I11" s="2"/>
    </row>
    <row r="12" spans="1:9" ht="21" x14ac:dyDescent="0.25">
      <c r="A12" s="1"/>
      <c r="B12" s="8" t="s">
        <v>115</v>
      </c>
      <c r="C12" s="9"/>
      <c r="D12" s="1"/>
      <c r="E12" s="8" t="s">
        <v>224</v>
      </c>
      <c r="F12" s="75"/>
      <c r="G12" s="75"/>
      <c r="H12" s="75"/>
      <c r="I12" s="2"/>
    </row>
    <row r="13" spans="1:9" ht="21" x14ac:dyDescent="0.25">
      <c r="A13" s="1"/>
      <c r="B13" s="10"/>
      <c r="C13" s="11"/>
      <c r="D13" s="1"/>
      <c r="E13" s="8"/>
      <c r="F13" s="12"/>
      <c r="G13" s="11"/>
      <c r="H13" s="11"/>
      <c r="I13" s="2"/>
    </row>
    <row r="14" spans="1:9" ht="21" x14ac:dyDescent="0.25">
      <c r="A14" s="1"/>
      <c r="B14" s="8" t="s">
        <v>225</v>
      </c>
      <c r="C14" s="9"/>
      <c r="D14" s="1"/>
      <c r="E14" s="8" t="s">
        <v>5</v>
      </c>
      <c r="F14" s="75"/>
      <c r="G14" s="75"/>
      <c r="H14" s="75"/>
      <c r="I14" s="2"/>
    </row>
    <row r="15" spans="1:9" ht="21" x14ac:dyDescent="0.25">
      <c r="A15" s="1"/>
      <c r="B15" s="1"/>
      <c r="C15" s="1"/>
      <c r="D15" s="1"/>
      <c r="E15" s="8"/>
      <c r="F15" s="11"/>
      <c r="G15" s="11"/>
      <c r="H15" s="11"/>
      <c r="I15" s="2"/>
    </row>
    <row r="16" spans="1:9" ht="21" x14ac:dyDescent="0.25">
      <c r="A16" s="1"/>
      <c r="B16" s="1"/>
      <c r="C16" s="1"/>
      <c r="D16" s="1"/>
      <c r="E16" s="8" t="s">
        <v>116</v>
      </c>
      <c r="F16" s="75"/>
      <c r="G16" s="75"/>
      <c r="H16" s="75"/>
      <c r="I16" s="2"/>
    </row>
    <row r="17" spans="1:9" ht="21" x14ac:dyDescent="0.25">
      <c r="A17" s="1"/>
      <c r="B17" s="1"/>
      <c r="C17" s="1"/>
      <c r="D17" s="1"/>
      <c r="E17" s="8"/>
      <c r="F17" s="11"/>
      <c r="G17" s="11"/>
      <c r="H17" s="11"/>
      <c r="I17" s="2"/>
    </row>
    <row r="18" spans="1:9" ht="21" x14ac:dyDescent="0.25">
      <c r="A18" s="1"/>
      <c r="B18" s="1"/>
      <c r="C18" s="1"/>
      <c r="D18" s="1"/>
      <c r="E18" s="8" t="s">
        <v>117</v>
      </c>
      <c r="F18" s="9"/>
      <c r="G18" s="13" t="s">
        <v>118</v>
      </c>
      <c r="H18" s="9"/>
      <c r="I18" s="2"/>
    </row>
    <row r="19" spans="1:9" x14ac:dyDescent="0.25">
      <c r="A19" s="1"/>
      <c r="B19" s="1"/>
      <c r="C19" s="1"/>
      <c r="D19" s="1"/>
      <c r="E19" s="14" t="s">
        <v>119</v>
      </c>
      <c r="F19" s="1"/>
      <c r="G19" s="1"/>
      <c r="H19" s="1"/>
      <c r="I19" s="2"/>
    </row>
    <row r="20" spans="1:9" x14ac:dyDescent="0.25">
      <c r="A20" s="1"/>
      <c r="B20" s="1"/>
      <c r="C20" s="1"/>
      <c r="D20" s="1"/>
      <c r="E20" s="1"/>
      <c r="F20" s="1"/>
      <c r="G20" s="1"/>
      <c r="H20" s="1"/>
      <c r="I20" s="2"/>
    </row>
  </sheetData>
  <sheetProtection algorithmName="SHA-512" hashValue="/8DswlfSAacxX2eOeefCn46mx25AnFkNim8WPER59p/bElorTqHCpz+iI9uRYF2u3LsfbNNtzGM7XFOnd3bPdQ==" saltValue="aWH6SLuSXhRHX04kTP/1hQ==" spinCount="100000" sheet="1" objects="1" scenarios="1" selectLockedCells="1" selectUnlockedCells="1"/>
  <protectedRanges>
    <protectedRange sqref="D5 C10 C12 C14 F10 F12 F14 F16 F18 H18" name="Range1"/>
  </protectedRanges>
  <mergeCells count="6">
    <mergeCell ref="F16:H16"/>
    <mergeCell ref="D5:E5"/>
    <mergeCell ref="B8:C8"/>
    <mergeCell ref="F10:H10"/>
    <mergeCell ref="F12:H12"/>
    <mergeCell ref="F14:H14"/>
  </mergeCells>
  <dataValidations count="1">
    <dataValidation type="list" allowBlank="1" showInputMessage="1" showErrorMessage="1" sqref="D5:E5">
      <formula1>"Program Diploma 1,Program Diploma 2,Program Diploma 3,Program Sarjana,Program Sarjana Terapan, Program Magister,Program Magister Terapan,Program Doktor,Program Doktor Terapan"</formula1>
    </dataValidation>
  </dataValidations>
  <pageMargins left="0.25" right="0.25" top="0.75" bottom="0.75" header="0.3" footer="0.3"/>
  <pageSetup paperSize="9" scale="87" orientation="landscape"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23"/>
  <sheetViews>
    <sheetView tabSelected="1" zoomScale="75" zoomScaleNormal="40" zoomScaleSheetLayoutView="124" workbookViewId="0">
      <selection activeCell="D7" sqref="D7"/>
    </sheetView>
  </sheetViews>
  <sheetFormatPr defaultColWidth="11" defaultRowHeight="15.75" x14ac:dyDescent="0.25"/>
  <cols>
    <col min="1" max="1" width="6.875" style="19" bestFit="1" customWidth="1"/>
    <col min="2" max="2" width="26.125" style="18" customWidth="1"/>
    <col min="3" max="3" width="16.625" style="18" customWidth="1"/>
    <col min="4" max="4" width="66.625" style="18" customWidth="1"/>
    <col min="5" max="6" width="11.375" style="19" customWidth="1"/>
    <col min="7" max="7" width="61.625" style="22" customWidth="1"/>
    <col min="8" max="9" width="30.875" style="23" customWidth="1"/>
    <col min="10" max="11" width="30.875" style="24" customWidth="1"/>
    <col min="12" max="16384" width="11" style="18"/>
  </cols>
  <sheetData>
    <row r="1" spans="1:11" ht="18.95" customHeight="1" x14ac:dyDescent="0.3">
      <c r="A1" s="96" t="s">
        <v>0</v>
      </c>
      <c r="B1" s="96"/>
      <c r="C1" s="96"/>
      <c r="D1" s="96"/>
      <c r="E1" s="96"/>
      <c r="F1" s="96"/>
      <c r="G1" s="96"/>
      <c r="H1" s="96"/>
      <c r="I1" s="96"/>
      <c r="J1" s="96"/>
      <c r="K1" s="96"/>
    </row>
    <row r="2" spans="1:11" ht="18.75" x14ac:dyDescent="0.3">
      <c r="A2" s="95" t="s">
        <v>1</v>
      </c>
      <c r="B2" s="95"/>
      <c r="C2" s="95"/>
      <c r="D2" s="95"/>
      <c r="E2" s="95"/>
      <c r="F2" s="95"/>
      <c r="G2" s="95"/>
      <c r="H2" s="95"/>
      <c r="I2" s="95"/>
      <c r="J2" s="95"/>
      <c r="K2" s="95"/>
    </row>
    <row r="4" spans="1:11" x14ac:dyDescent="0.25">
      <c r="B4" s="20" t="s">
        <v>2</v>
      </c>
      <c r="C4" s="21" t="s">
        <v>7</v>
      </c>
    </row>
    <row r="5" spans="1:11" x14ac:dyDescent="0.25">
      <c r="B5" s="20" t="s">
        <v>3</v>
      </c>
      <c r="C5" s="21" t="s">
        <v>7</v>
      </c>
    </row>
    <row r="6" spans="1:11" x14ac:dyDescent="0.25">
      <c r="B6" s="20" t="s">
        <v>4</v>
      </c>
      <c r="C6" s="21" t="s">
        <v>7</v>
      </c>
    </row>
    <row r="7" spans="1:11" x14ac:dyDescent="0.25">
      <c r="B7" s="20" t="s">
        <v>5</v>
      </c>
      <c r="C7" s="21" t="s">
        <v>7</v>
      </c>
    </row>
    <row r="8" spans="1:11" ht="17.100000000000001" customHeight="1" x14ac:dyDescent="0.25">
      <c r="B8" s="25" t="s">
        <v>6</v>
      </c>
      <c r="C8" s="21" t="s">
        <v>7</v>
      </c>
      <c r="H8" s="105"/>
      <c r="I8" s="105"/>
    </row>
    <row r="9" spans="1:11" ht="17.100000000000001" customHeight="1" x14ac:dyDescent="0.25">
      <c r="B9" s="25"/>
      <c r="C9" s="21"/>
    </row>
    <row r="10" spans="1:11" ht="17.100000000000001" customHeight="1" x14ac:dyDescent="0.25">
      <c r="B10" s="107" t="s">
        <v>229</v>
      </c>
      <c r="C10" s="107"/>
      <c r="D10" s="107"/>
      <c r="E10" s="107"/>
      <c r="F10" s="107"/>
    </row>
    <row r="11" spans="1:11" ht="17.100000000000001" customHeight="1" x14ac:dyDescent="0.25">
      <c r="B11" s="107" t="s">
        <v>230</v>
      </c>
      <c r="C11" s="107"/>
      <c r="D11" s="107"/>
      <c r="E11" s="107"/>
      <c r="F11" s="107"/>
      <c r="H11" s="26"/>
      <c r="I11" s="26"/>
      <c r="J11" s="72"/>
      <c r="K11" s="72"/>
    </row>
    <row r="12" spans="1:11" ht="17.100000000000001" customHeight="1" x14ac:dyDescent="0.25">
      <c r="B12" s="27" t="s">
        <v>239</v>
      </c>
      <c r="C12" s="28">
        <f>COUNTA(E41:E114)</f>
        <v>0</v>
      </c>
      <c r="D12" s="121"/>
      <c r="E12" s="122"/>
      <c r="F12" s="123"/>
      <c r="H12" s="26"/>
      <c r="I12" s="26"/>
      <c r="J12" s="72"/>
      <c r="K12" s="72"/>
    </row>
    <row r="13" spans="1:11" ht="17.100000000000001" customHeight="1" x14ac:dyDescent="0.25">
      <c r="B13" s="27" t="s">
        <v>240</v>
      </c>
      <c r="C13" s="28">
        <f>COUNTA(F41:F114)</f>
        <v>0</v>
      </c>
      <c r="D13" s="121"/>
      <c r="E13" s="122"/>
      <c r="F13" s="123"/>
      <c r="H13" s="26"/>
      <c r="I13" s="26"/>
      <c r="J13" s="72"/>
      <c r="K13" s="72"/>
    </row>
    <row r="14" spans="1:11" ht="17.100000000000001" customHeight="1" x14ac:dyDescent="0.25">
      <c r="B14" s="107" t="s">
        <v>231</v>
      </c>
      <c r="C14" s="107"/>
      <c r="D14" s="107"/>
      <c r="E14" s="107"/>
      <c r="F14" s="107"/>
      <c r="H14" s="29"/>
      <c r="I14" s="30"/>
      <c r="J14" s="73"/>
      <c r="K14" s="31"/>
    </row>
    <row r="15" spans="1:11" ht="17.100000000000001" customHeight="1" x14ac:dyDescent="0.25">
      <c r="B15" s="110" t="s">
        <v>221</v>
      </c>
      <c r="C15" s="112"/>
      <c r="D15" s="110" t="s">
        <v>221</v>
      </c>
      <c r="E15" s="111"/>
      <c r="F15" s="112"/>
      <c r="H15" s="29"/>
      <c r="I15" s="30"/>
      <c r="J15" s="73"/>
      <c r="K15" s="31"/>
    </row>
    <row r="16" spans="1:11" ht="17.100000000000001" customHeight="1" x14ac:dyDescent="0.25">
      <c r="B16" s="27" t="s">
        <v>232</v>
      </c>
      <c r="C16" s="28">
        <f>COUNTIF($H$41:$H$114,"Sesuai")</f>
        <v>0</v>
      </c>
      <c r="D16" s="27" t="s">
        <v>234</v>
      </c>
      <c r="E16" s="108">
        <f>COUNTIF($I$41:$I$114,"Sesuai")</f>
        <v>0</v>
      </c>
      <c r="F16" s="109"/>
      <c r="H16" s="29"/>
      <c r="I16" s="30"/>
      <c r="J16" s="73"/>
      <c r="K16" s="31"/>
    </row>
    <row r="17" spans="2:11" ht="17.100000000000001" customHeight="1" x14ac:dyDescent="0.25">
      <c r="B17" s="27" t="s">
        <v>233</v>
      </c>
      <c r="C17" s="28">
        <f>COUNTIF(H42:H114,"Melampaui")</f>
        <v>0</v>
      </c>
      <c r="D17" s="27" t="s">
        <v>235</v>
      </c>
      <c r="E17" s="108">
        <f>COUNTIF($I$41:$I$114,"Melampaui")</f>
        <v>0</v>
      </c>
      <c r="F17" s="109"/>
      <c r="H17" s="29"/>
      <c r="I17" s="30"/>
      <c r="J17" s="73"/>
      <c r="K17" s="31"/>
    </row>
    <row r="18" spans="2:11" ht="17.100000000000001" customHeight="1" x14ac:dyDescent="0.25">
      <c r="B18" s="120" t="s">
        <v>256</v>
      </c>
      <c r="C18" s="120"/>
      <c r="D18" s="120"/>
      <c r="E18" s="120"/>
      <c r="F18" s="120"/>
      <c r="H18" s="29"/>
      <c r="I18" s="30"/>
      <c r="J18" s="73"/>
      <c r="K18" s="31"/>
    </row>
    <row r="19" spans="2:11" ht="17.100000000000001" customHeight="1" x14ac:dyDescent="0.25">
      <c r="B19" s="94" t="s">
        <v>220</v>
      </c>
      <c r="C19" s="94"/>
      <c r="D19" s="94" t="s">
        <v>221</v>
      </c>
      <c r="E19" s="94"/>
      <c r="F19" s="94"/>
      <c r="H19" s="29"/>
      <c r="I19" s="30"/>
      <c r="J19" s="73"/>
      <c r="K19" s="31"/>
    </row>
    <row r="20" spans="2:11" ht="17.100000000000001" customHeight="1" x14ac:dyDescent="0.25">
      <c r="B20" s="32" t="s">
        <v>236</v>
      </c>
      <c r="C20" s="33">
        <f>COUNTIF(J41:J48,"Lokal/Wilayah")+COUNTIF(J51:J62,"Lokal/Wilayah")+COUNTIF(J65:J66,"Lokal/Wilayah")+COUNTIF(J69:J72,"Lokal/Wilayah")+COUNTIF(J78:J114,"Lokal/Wilayah")</f>
        <v>0</v>
      </c>
      <c r="D20" s="32" t="s">
        <v>236</v>
      </c>
      <c r="E20" s="119">
        <f>COUNTIF(K41:K48,"Lokal/Wilayah")+COUNTIF(K51:K62,"Lokal/Wilayah")+COUNTIF(K65,"Lokal/Wilayah")+COUNTIF(K69,"Lokal/Wilayah")+COUNTIF(K78:K114,"Lokal/Wilayah")</f>
        <v>0</v>
      </c>
      <c r="F20" s="119"/>
      <c r="H20" s="29"/>
      <c r="I20" s="30"/>
      <c r="J20" s="73"/>
      <c r="K20" s="31"/>
    </row>
    <row r="21" spans="2:11" ht="17.100000000000001" customHeight="1" x14ac:dyDescent="0.25">
      <c r="B21" s="32" t="s">
        <v>237</v>
      </c>
      <c r="C21" s="33">
        <f>COUNTIF(J41:J48,"Nasional")+COUNTIF(J51:J62,"Nasional")+COUNTIF(J65:J66,"Nasional")+COUNTIF(J69:J72,"Nasional")+COUNTIF(J78:J114,"Nasional")</f>
        <v>0</v>
      </c>
      <c r="D21" s="32" t="s">
        <v>237</v>
      </c>
      <c r="E21" s="119">
        <f>COUNTIF(K41:K48,"Nasional")+COUNTIF(K51:K62,"Nasional")+COUNTIF(K65,"Nasional")+COUNTIF(K69,"Nasional")+COUNTIF(K78:K114,"Nasional")</f>
        <v>0</v>
      </c>
      <c r="F21" s="119"/>
      <c r="H21" s="29"/>
      <c r="I21" s="30"/>
      <c r="J21" s="73"/>
      <c r="K21" s="31"/>
    </row>
    <row r="22" spans="2:11" ht="17.100000000000001" customHeight="1" x14ac:dyDescent="0.25">
      <c r="B22" s="32" t="s">
        <v>238</v>
      </c>
      <c r="C22" s="33">
        <f>COUNTIF(J41:J48,"Internasional")+COUNTIF(J51:J62,"Internasional")+COUNTIF(J65:J66,"Internasional")+COUNTIF(J69:J72,"Internasional")+COUNTIF(J78:J114,"Internasional")</f>
        <v>0</v>
      </c>
      <c r="D22" s="32" t="s">
        <v>238</v>
      </c>
      <c r="E22" s="119">
        <f>COUNTIF(K41:K48,"Internasional")+COUNTIF(K51:K62,"Internasional")+COUNTIF(K65,"Internasional")+COUNTIF(K69,"Internasional")+COUNTIF(K78:K114,"Internasional")</f>
        <v>0</v>
      </c>
      <c r="F22" s="119"/>
      <c r="H22" s="29"/>
      <c r="I22" s="30"/>
      <c r="J22" s="73"/>
      <c r="K22" s="31"/>
    </row>
    <row r="23" spans="2:11" ht="17.100000000000001" customHeight="1" x14ac:dyDescent="0.25">
      <c r="B23" s="113" t="s">
        <v>257</v>
      </c>
      <c r="C23" s="114"/>
      <c r="D23" s="114"/>
      <c r="E23" s="114"/>
      <c r="F23" s="115"/>
      <c r="H23" s="29"/>
      <c r="I23" s="30"/>
      <c r="J23" s="73"/>
      <c r="K23" s="31"/>
    </row>
    <row r="24" spans="2:11" ht="17.100000000000001" customHeight="1" x14ac:dyDescent="0.25">
      <c r="B24" s="94" t="s">
        <v>220</v>
      </c>
      <c r="C24" s="94"/>
      <c r="D24" s="94" t="s">
        <v>221</v>
      </c>
      <c r="E24" s="94"/>
      <c r="F24" s="94"/>
      <c r="H24" s="29"/>
      <c r="I24" s="30"/>
      <c r="J24" s="73"/>
      <c r="K24" s="31"/>
    </row>
    <row r="25" spans="2:11" ht="17.100000000000001" customHeight="1" x14ac:dyDescent="0.25">
      <c r="B25" s="32" t="s">
        <v>236</v>
      </c>
      <c r="C25" s="34">
        <f>COUNTIF(J49:J50,"lokal/wilayah")+COUNTIF(J63:J64,"lokal/wilayah")+COUNTIF(J67:J68,"lokal/wilayah")+COUNTIF(J73:J77,"lokal/wilayah")</f>
        <v>0</v>
      </c>
      <c r="D25" s="32" t="s">
        <v>236</v>
      </c>
      <c r="E25" s="119">
        <f>COUNTIF(K49,"Lokal/Wilayah")+COUNTIF(K63,"Lokal/Wilayah")+COUNTIF(K67,"Lokal/Wilayah")+COUNTIF(K73:K77,"Lokal/Wilayah")</f>
        <v>0</v>
      </c>
      <c r="F25" s="119"/>
      <c r="H25" s="29"/>
      <c r="I25" s="30"/>
      <c r="J25" s="73"/>
      <c r="K25" s="31"/>
    </row>
    <row r="26" spans="2:11" ht="17.100000000000001" customHeight="1" x14ac:dyDescent="0.25">
      <c r="B26" s="32" t="s">
        <v>237</v>
      </c>
      <c r="C26" s="34">
        <f>COUNTIF(J49:J50,"Nasional")+COUNTIF(J63:J64,"Nasional")+COUNTIF(J67:J68,"Nasional")+COUNTIF(J73:J77,"Nasional")</f>
        <v>0</v>
      </c>
      <c r="D26" s="32" t="s">
        <v>237</v>
      </c>
      <c r="E26" s="119">
        <f>COUNTIF(K49,"Nasional")+COUNTIF(K63,"Nasional")+COUNTIF(K67,"Nasional")+COUNTIF(K73:K77,"Nasional")</f>
        <v>0</v>
      </c>
      <c r="F26" s="119"/>
      <c r="H26" s="29"/>
      <c r="I26" s="30"/>
      <c r="J26" s="73"/>
      <c r="K26" s="31"/>
    </row>
    <row r="27" spans="2:11" ht="17.100000000000001" customHeight="1" x14ac:dyDescent="0.25">
      <c r="B27" s="113" t="s">
        <v>253</v>
      </c>
      <c r="C27" s="114"/>
      <c r="D27" s="114"/>
      <c r="E27" s="114"/>
      <c r="F27" s="115"/>
      <c r="H27" s="29"/>
      <c r="I27" s="30"/>
      <c r="J27" s="73"/>
      <c r="K27" s="31"/>
    </row>
    <row r="28" spans="2:11" ht="17.100000000000001" customHeight="1" x14ac:dyDescent="0.25">
      <c r="B28" s="94" t="s">
        <v>221</v>
      </c>
      <c r="C28" s="94"/>
      <c r="D28" s="116"/>
      <c r="E28" s="117"/>
      <c r="F28" s="118"/>
      <c r="H28" s="29"/>
      <c r="I28" s="30"/>
      <c r="J28" s="73"/>
      <c r="K28" s="31"/>
    </row>
    <row r="29" spans="2:11" ht="17.100000000000001" customHeight="1" x14ac:dyDescent="0.25">
      <c r="B29" s="32" t="s">
        <v>236</v>
      </c>
      <c r="C29" s="33">
        <f>COUNTIF(K61,"Lokal/Wilayah")+COUNTIF(K89,"Lokal/Wilayah")+COUNTIF(K94:K114,"Lokal/Wilayah")</f>
        <v>0</v>
      </c>
      <c r="D29" s="116"/>
      <c r="E29" s="117"/>
      <c r="F29" s="118"/>
      <c r="H29" s="29"/>
      <c r="I29" s="30"/>
      <c r="J29" s="73"/>
      <c r="K29" s="31"/>
    </row>
    <row r="30" spans="2:11" ht="17.100000000000001" customHeight="1" x14ac:dyDescent="0.25">
      <c r="B30" s="32" t="s">
        <v>237</v>
      </c>
      <c r="C30" s="33">
        <f>COUNTIF(K61,"Nasional")+COUNTIF(K89,"Nasional")+COUNTIF(K94:K114,"Nasional")</f>
        <v>0</v>
      </c>
      <c r="D30" s="100"/>
      <c r="E30" s="101"/>
      <c r="F30" s="102"/>
      <c r="G30" s="22" t="s">
        <v>255</v>
      </c>
      <c r="H30" s="29"/>
      <c r="I30" s="30"/>
      <c r="J30" s="73"/>
      <c r="K30" s="31"/>
    </row>
    <row r="31" spans="2:11" ht="17.100000000000001" customHeight="1" x14ac:dyDescent="0.25">
      <c r="B31" s="32" t="s">
        <v>238</v>
      </c>
      <c r="C31" s="33">
        <f>COUNTIF(K61,"Internasional")+COUNTIF(K89,"Internasional")+COUNTIF(K94:K114,"Internasional")</f>
        <v>0</v>
      </c>
      <c r="D31" s="100"/>
      <c r="E31" s="101"/>
      <c r="F31" s="102"/>
      <c r="H31" s="29"/>
      <c r="I31" s="30"/>
      <c r="J31" s="73"/>
      <c r="K31" s="31"/>
    </row>
    <row r="32" spans="2:11" ht="17.100000000000001" customHeight="1" x14ac:dyDescent="0.25">
      <c r="B32" s="113" t="s">
        <v>241</v>
      </c>
      <c r="C32" s="114"/>
      <c r="D32" s="114"/>
      <c r="E32" s="114"/>
      <c r="F32" s="115"/>
      <c r="H32" s="29"/>
      <c r="I32" s="30"/>
      <c r="J32" s="73"/>
      <c r="K32" s="31"/>
    </row>
    <row r="33" spans="1:11" ht="17.100000000000001" customHeight="1" x14ac:dyDescent="0.25">
      <c r="B33" s="94" t="s">
        <v>221</v>
      </c>
      <c r="C33" s="94"/>
      <c r="D33" s="116"/>
      <c r="E33" s="117"/>
      <c r="F33" s="118"/>
      <c r="H33" s="29"/>
      <c r="I33" s="30"/>
      <c r="J33" s="73"/>
      <c r="K33" s="31"/>
    </row>
    <row r="34" spans="1:11" ht="17.100000000000001" customHeight="1" x14ac:dyDescent="0.25">
      <c r="B34" s="32" t="s">
        <v>243</v>
      </c>
      <c r="C34" s="33">
        <f>COUNTA(E52,E67,E71)</f>
        <v>0</v>
      </c>
      <c r="D34" s="100"/>
      <c r="E34" s="101"/>
      <c r="F34" s="102"/>
      <c r="H34" s="29"/>
      <c r="I34" s="30"/>
      <c r="J34" s="73"/>
      <c r="K34" s="31"/>
    </row>
    <row r="35" spans="1:11" x14ac:dyDescent="0.25">
      <c r="B35" s="32" t="s">
        <v>244</v>
      </c>
      <c r="C35" s="33">
        <f>COUNTA(F52,F67,F71)</f>
        <v>0</v>
      </c>
      <c r="D35" s="100"/>
      <c r="E35" s="101"/>
      <c r="F35" s="102"/>
      <c r="H35" s="29"/>
      <c r="I35" s="30"/>
      <c r="J35" s="73"/>
      <c r="K35" s="31"/>
    </row>
    <row r="36" spans="1:11" ht="17.100000000000001" customHeight="1" x14ac:dyDescent="0.25">
      <c r="B36" s="29"/>
      <c r="C36" s="35"/>
      <c r="D36" s="30"/>
      <c r="E36" s="30"/>
      <c r="F36" s="30"/>
      <c r="H36" s="29"/>
      <c r="I36" s="30"/>
      <c r="J36" s="73"/>
      <c r="K36" s="31"/>
    </row>
    <row r="38" spans="1:11" ht="15.95" customHeight="1" x14ac:dyDescent="0.25">
      <c r="A38" s="97" t="s">
        <v>8</v>
      </c>
      <c r="B38" s="94" t="s">
        <v>9</v>
      </c>
      <c r="C38" s="94" t="s">
        <v>10</v>
      </c>
      <c r="D38" s="94" t="s">
        <v>11</v>
      </c>
      <c r="E38" s="97" t="s">
        <v>12</v>
      </c>
      <c r="F38" s="97"/>
      <c r="G38" s="97"/>
      <c r="H38" s="97"/>
      <c r="I38" s="97"/>
      <c r="J38" s="97"/>
      <c r="K38" s="97"/>
    </row>
    <row r="39" spans="1:11" ht="33.950000000000003" customHeight="1" x14ac:dyDescent="0.25">
      <c r="A39" s="97"/>
      <c r="B39" s="94"/>
      <c r="C39" s="94"/>
      <c r="D39" s="94"/>
      <c r="E39" s="97" t="s">
        <v>13</v>
      </c>
      <c r="F39" s="97"/>
      <c r="G39" s="94" t="s">
        <v>252</v>
      </c>
      <c r="H39" s="98" t="s">
        <v>122</v>
      </c>
      <c r="I39" s="98"/>
      <c r="J39" s="103" t="s">
        <v>14</v>
      </c>
      <c r="K39" s="104"/>
    </row>
    <row r="40" spans="1:11" ht="63.95" customHeight="1" x14ac:dyDescent="0.25">
      <c r="A40" s="97"/>
      <c r="B40" s="94"/>
      <c r="C40" s="94"/>
      <c r="D40" s="94"/>
      <c r="E40" s="36" t="s">
        <v>239</v>
      </c>
      <c r="F40" s="36" t="s">
        <v>240</v>
      </c>
      <c r="G40" s="94"/>
      <c r="H40" s="37" t="s">
        <v>103</v>
      </c>
      <c r="I40" s="37" t="s">
        <v>120</v>
      </c>
      <c r="J40" s="37" t="s">
        <v>220</v>
      </c>
      <c r="K40" s="37" t="s">
        <v>221</v>
      </c>
    </row>
    <row r="41" spans="1:11" ht="84.75" customHeight="1" x14ac:dyDescent="0.25">
      <c r="A41" s="38" t="s">
        <v>50</v>
      </c>
      <c r="B41" s="99" t="s">
        <v>127</v>
      </c>
      <c r="C41" s="78" t="s">
        <v>15</v>
      </c>
      <c r="D41" s="40" t="s">
        <v>128</v>
      </c>
      <c r="E41" s="38"/>
      <c r="F41" s="38"/>
      <c r="G41" s="84"/>
      <c r="H41" s="90"/>
      <c r="I41" s="81"/>
      <c r="J41" s="41"/>
      <c r="K41" s="87"/>
    </row>
    <row r="42" spans="1:11" ht="80.099999999999994" customHeight="1" x14ac:dyDescent="0.25">
      <c r="A42" s="38" t="s">
        <v>51</v>
      </c>
      <c r="B42" s="99"/>
      <c r="C42" s="78"/>
      <c r="D42" s="40" t="s">
        <v>129</v>
      </c>
      <c r="E42" s="38"/>
      <c r="F42" s="38"/>
      <c r="G42" s="86"/>
      <c r="H42" s="92"/>
      <c r="I42" s="83"/>
      <c r="J42" s="41"/>
      <c r="K42" s="89"/>
    </row>
    <row r="43" spans="1:11" ht="84.75" customHeight="1" x14ac:dyDescent="0.25">
      <c r="A43" s="38" t="s">
        <v>52</v>
      </c>
      <c r="B43" s="99"/>
      <c r="C43" s="79" t="s">
        <v>16</v>
      </c>
      <c r="D43" s="40" t="s">
        <v>19</v>
      </c>
      <c r="E43" s="38"/>
      <c r="F43" s="38"/>
      <c r="G43" s="84"/>
      <c r="H43" s="90"/>
      <c r="I43" s="81"/>
      <c r="J43" s="41"/>
      <c r="K43" s="87"/>
    </row>
    <row r="44" spans="1:11" ht="104.25" customHeight="1" x14ac:dyDescent="0.25">
      <c r="A44" s="38" t="s">
        <v>53</v>
      </c>
      <c r="B44" s="99"/>
      <c r="C44" s="79"/>
      <c r="D44" s="40" t="s">
        <v>130</v>
      </c>
      <c r="E44" s="38"/>
      <c r="F44" s="38"/>
      <c r="G44" s="86"/>
      <c r="H44" s="92"/>
      <c r="I44" s="83"/>
      <c r="J44" s="41"/>
      <c r="K44" s="89"/>
    </row>
    <row r="45" spans="1:11" ht="80.099999999999994" customHeight="1" x14ac:dyDescent="0.25">
      <c r="A45" s="38" t="s">
        <v>54</v>
      </c>
      <c r="B45" s="99"/>
      <c r="C45" s="79" t="s">
        <v>17</v>
      </c>
      <c r="D45" s="40" t="s">
        <v>131</v>
      </c>
      <c r="E45" s="38"/>
      <c r="F45" s="38"/>
      <c r="G45" s="84"/>
      <c r="H45" s="90"/>
      <c r="I45" s="81"/>
      <c r="J45" s="41"/>
      <c r="K45" s="87"/>
    </row>
    <row r="46" spans="1:11" ht="80.099999999999994" customHeight="1" x14ac:dyDescent="0.25">
      <c r="A46" s="38" t="s">
        <v>55</v>
      </c>
      <c r="B46" s="99"/>
      <c r="C46" s="79"/>
      <c r="D46" s="40" t="s">
        <v>132</v>
      </c>
      <c r="E46" s="38"/>
      <c r="F46" s="38"/>
      <c r="G46" s="86"/>
      <c r="H46" s="92"/>
      <c r="I46" s="83"/>
      <c r="J46" s="41"/>
      <c r="K46" s="89"/>
    </row>
    <row r="47" spans="1:11" ht="99.95" customHeight="1" x14ac:dyDescent="0.25">
      <c r="A47" s="38" t="s">
        <v>56</v>
      </c>
      <c r="B47" s="99"/>
      <c r="C47" s="79" t="s">
        <v>18</v>
      </c>
      <c r="D47" s="40" t="s">
        <v>133</v>
      </c>
      <c r="E47" s="38"/>
      <c r="F47" s="38"/>
      <c r="G47" s="84"/>
      <c r="H47" s="90"/>
      <c r="I47" s="81"/>
      <c r="J47" s="41"/>
      <c r="K47" s="87"/>
    </row>
    <row r="48" spans="1:11" ht="89.1" customHeight="1" x14ac:dyDescent="0.25">
      <c r="A48" s="38" t="s">
        <v>57</v>
      </c>
      <c r="B48" s="99"/>
      <c r="C48" s="79"/>
      <c r="D48" s="40" t="s">
        <v>134</v>
      </c>
      <c r="E48" s="38"/>
      <c r="F48" s="38"/>
      <c r="G48" s="86"/>
      <c r="H48" s="92"/>
      <c r="I48" s="83"/>
      <c r="J48" s="41"/>
      <c r="K48" s="89"/>
    </row>
    <row r="49" spans="1:11" ht="100.5" customHeight="1" x14ac:dyDescent="0.25">
      <c r="A49" s="38" t="s">
        <v>58</v>
      </c>
      <c r="B49" s="80" t="s">
        <v>135</v>
      </c>
      <c r="C49" s="79" t="s">
        <v>20</v>
      </c>
      <c r="D49" s="40" t="s">
        <v>21</v>
      </c>
      <c r="E49" s="38"/>
      <c r="F49" s="38"/>
      <c r="G49" s="84"/>
      <c r="H49" s="90"/>
      <c r="I49" s="81"/>
      <c r="J49" s="41"/>
      <c r="K49" s="87"/>
    </row>
    <row r="50" spans="1:11" ht="87" customHeight="1" x14ac:dyDescent="0.25">
      <c r="A50" s="38" t="s">
        <v>59</v>
      </c>
      <c r="B50" s="80"/>
      <c r="C50" s="79"/>
      <c r="D50" s="40" t="s">
        <v>136</v>
      </c>
      <c r="E50" s="38"/>
      <c r="F50" s="38"/>
      <c r="G50" s="86"/>
      <c r="H50" s="92"/>
      <c r="I50" s="83"/>
      <c r="J50" s="41"/>
      <c r="K50" s="89"/>
    </row>
    <row r="51" spans="1:11" ht="118.5" customHeight="1" x14ac:dyDescent="0.25">
      <c r="A51" s="38" t="s">
        <v>60</v>
      </c>
      <c r="B51" s="80"/>
      <c r="C51" s="79" t="s">
        <v>22</v>
      </c>
      <c r="D51" s="40" t="s">
        <v>137</v>
      </c>
      <c r="E51" s="38"/>
      <c r="F51" s="38"/>
      <c r="G51" s="84"/>
      <c r="H51" s="87"/>
      <c r="I51" s="90"/>
      <c r="J51" s="41"/>
      <c r="K51" s="87"/>
    </row>
    <row r="52" spans="1:11" ht="63" x14ac:dyDescent="0.25">
      <c r="A52" s="38" t="s">
        <v>61</v>
      </c>
      <c r="B52" s="80"/>
      <c r="C52" s="79"/>
      <c r="D52" s="42" t="s">
        <v>210</v>
      </c>
      <c r="E52" s="38"/>
      <c r="F52" s="38"/>
      <c r="G52" s="86"/>
      <c r="H52" s="89"/>
      <c r="I52" s="92"/>
      <c r="J52" s="41"/>
      <c r="K52" s="89"/>
    </row>
    <row r="53" spans="1:11" ht="45" customHeight="1" x14ac:dyDescent="0.25">
      <c r="A53" s="38" t="s">
        <v>62</v>
      </c>
      <c r="B53" s="80"/>
      <c r="C53" s="79" t="s">
        <v>23</v>
      </c>
      <c r="D53" s="40" t="s">
        <v>139</v>
      </c>
      <c r="E53" s="38"/>
      <c r="F53" s="38"/>
      <c r="G53" s="84"/>
      <c r="H53" s="87"/>
      <c r="I53" s="90"/>
      <c r="J53" s="41"/>
      <c r="K53" s="87"/>
    </row>
    <row r="54" spans="1:11" ht="79.5" customHeight="1" x14ac:dyDescent="0.25">
      <c r="A54" s="38" t="s">
        <v>63</v>
      </c>
      <c r="B54" s="80"/>
      <c r="C54" s="79"/>
      <c r="D54" s="40" t="s">
        <v>125</v>
      </c>
      <c r="E54" s="38"/>
      <c r="F54" s="38"/>
      <c r="G54" s="85"/>
      <c r="H54" s="88"/>
      <c r="I54" s="91"/>
      <c r="J54" s="41"/>
      <c r="K54" s="88"/>
    </row>
    <row r="55" spans="1:11" ht="96.75" customHeight="1" x14ac:dyDescent="0.25">
      <c r="A55" s="38" t="s">
        <v>64</v>
      </c>
      <c r="B55" s="80"/>
      <c r="C55" s="79"/>
      <c r="D55" s="40" t="s">
        <v>140</v>
      </c>
      <c r="E55" s="38"/>
      <c r="F55" s="38"/>
      <c r="G55" s="85"/>
      <c r="H55" s="88"/>
      <c r="I55" s="91"/>
      <c r="J55" s="41"/>
      <c r="K55" s="88"/>
    </row>
    <row r="56" spans="1:11" ht="69.75" customHeight="1" x14ac:dyDescent="0.25">
      <c r="A56" s="38" t="s">
        <v>65</v>
      </c>
      <c r="B56" s="80"/>
      <c r="C56" s="79"/>
      <c r="D56" s="40" t="s">
        <v>141</v>
      </c>
      <c r="E56" s="38"/>
      <c r="F56" s="38"/>
      <c r="G56" s="86"/>
      <c r="H56" s="89"/>
      <c r="I56" s="92"/>
      <c r="J56" s="41"/>
      <c r="K56" s="89"/>
    </row>
    <row r="57" spans="1:11" ht="80.099999999999994" customHeight="1" x14ac:dyDescent="0.25">
      <c r="A57" s="38" t="s">
        <v>66</v>
      </c>
      <c r="B57" s="80" t="s">
        <v>142</v>
      </c>
      <c r="C57" s="79" t="s">
        <v>24</v>
      </c>
      <c r="D57" s="40" t="s">
        <v>143</v>
      </c>
      <c r="E57" s="38"/>
      <c r="F57" s="38"/>
      <c r="G57" s="84"/>
      <c r="H57" s="90"/>
      <c r="I57" s="81"/>
      <c r="J57" s="41"/>
      <c r="K57" s="87"/>
    </row>
    <row r="58" spans="1:11" ht="80.099999999999994" customHeight="1" x14ac:dyDescent="0.25">
      <c r="A58" s="38" t="s">
        <v>67</v>
      </c>
      <c r="B58" s="80"/>
      <c r="C58" s="79"/>
      <c r="D58" s="40" t="s">
        <v>144</v>
      </c>
      <c r="E58" s="38"/>
      <c r="F58" s="38"/>
      <c r="G58" s="86"/>
      <c r="H58" s="92"/>
      <c r="I58" s="83"/>
      <c r="J58" s="41"/>
      <c r="K58" s="89"/>
    </row>
    <row r="59" spans="1:11" ht="80.099999999999994" customHeight="1" x14ac:dyDescent="0.25">
      <c r="A59" s="38" t="s">
        <v>68</v>
      </c>
      <c r="B59" s="80"/>
      <c r="C59" s="81" t="s">
        <v>145</v>
      </c>
      <c r="D59" s="40" t="s">
        <v>147</v>
      </c>
      <c r="E59" s="38"/>
      <c r="F59" s="38"/>
      <c r="G59" s="80"/>
      <c r="H59" s="93"/>
      <c r="I59" s="79"/>
      <c r="J59" s="41"/>
      <c r="K59" s="78"/>
    </row>
    <row r="60" spans="1:11" ht="216" customHeight="1" x14ac:dyDescent="0.25">
      <c r="A60" s="38" t="s">
        <v>69</v>
      </c>
      <c r="B60" s="80"/>
      <c r="C60" s="83"/>
      <c r="D60" s="40" t="s">
        <v>148</v>
      </c>
      <c r="E60" s="38"/>
      <c r="F60" s="38"/>
      <c r="G60" s="80"/>
      <c r="H60" s="93"/>
      <c r="I60" s="79"/>
      <c r="J60" s="41"/>
      <c r="K60" s="78"/>
    </row>
    <row r="61" spans="1:11" ht="80.099999999999994" customHeight="1" x14ac:dyDescent="0.25">
      <c r="A61" s="38" t="s">
        <v>70</v>
      </c>
      <c r="B61" s="80"/>
      <c r="C61" s="81" t="s">
        <v>146</v>
      </c>
      <c r="D61" s="40" t="s">
        <v>149</v>
      </c>
      <c r="E61" s="38"/>
      <c r="F61" s="38"/>
      <c r="G61" s="80"/>
      <c r="H61" s="93"/>
      <c r="I61" s="79"/>
      <c r="J61" s="41"/>
      <c r="K61" s="78"/>
    </row>
    <row r="62" spans="1:11" ht="93.75" customHeight="1" x14ac:dyDescent="0.25">
      <c r="A62" s="38" t="s">
        <v>71</v>
      </c>
      <c r="B62" s="80"/>
      <c r="C62" s="83"/>
      <c r="D62" s="40" t="s">
        <v>150</v>
      </c>
      <c r="E62" s="38"/>
      <c r="F62" s="38"/>
      <c r="G62" s="80"/>
      <c r="H62" s="93"/>
      <c r="I62" s="79"/>
      <c r="J62" s="41"/>
      <c r="K62" s="78"/>
    </row>
    <row r="63" spans="1:11" ht="80.099999999999994" customHeight="1" x14ac:dyDescent="0.25">
      <c r="A63" s="38" t="s">
        <v>72</v>
      </c>
      <c r="B63" s="80"/>
      <c r="C63" s="79" t="s">
        <v>25</v>
      </c>
      <c r="D63" s="43" t="s">
        <v>151</v>
      </c>
      <c r="E63" s="38"/>
      <c r="F63" s="38"/>
      <c r="G63" s="84"/>
      <c r="H63" s="90"/>
      <c r="I63" s="81"/>
      <c r="J63" s="41"/>
      <c r="K63" s="87"/>
    </row>
    <row r="64" spans="1:11" ht="80.099999999999994" customHeight="1" x14ac:dyDescent="0.25">
      <c r="A64" s="38" t="s">
        <v>73</v>
      </c>
      <c r="B64" s="80"/>
      <c r="C64" s="79"/>
      <c r="D64" s="44" t="s">
        <v>26</v>
      </c>
      <c r="E64" s="38"/>
      <c r="F64" s="38"/>
      <c r="G64" s="86"/>
      <c r="H64" s="92"/>
      <c r="I64" s="83"/>
      <c r="J64" s="41"/>
      <c r="K64" s="89"/>
    </row>
    <row r="65" spans="1:11" ht="80.099999999999994" customHeight="1" x14ac:dyDescent="0.25">
      <c r="A65" s="38" t="s">
        <v>195</v>
      </c>
      <c r="B65" s="80"/>
      <c r="C65" s="79" t="s">
        <v>27</v>
      </c>
      <c r="D65" s="43" t="s">
        <v>152</v>
      </c>
      <c r="E65" s="38"/>
      <c r="F65" s="38"/>
      <c r="G65" s="84"/>
      <c r="H65" s="90"/>
      <c r="I65" s="81"/>
      <c r="J65" s="41"/>
      <c r="K65" s="87"/>
    </row>
    <row r="66" spans="1:11" ht="80.099999999999994" customHeight="1" x14ac:dyDescent="0.25">
      <c r="A66" s="38" t="s">
        <v>196</v>
      </c>
      <c r="B66" s="80"/>
      <c r="C66" s="79"/>
      <c r="D66" s="43" t="s">
        <v>153</v>
      </c>
      <c r="E66" s="38"/>
      <c r="F66" s="38"/>
      <c r="G66" s="86"/>
      <c r="H66" s="92"/>
      <c r="I66" s="83"/>
      <c r="J66" s="41"/>
      <c r="K66" s="89"/>
    </row>
    <row r="67" spans="1:11" ht="80.099999999999994" customHeight="1" x14ac:dyDescent="0.25">
      <c r="A67" s="38" t="s">
        <v>74</v>
      </c>
      <c r="B67" s="80" t="s">
        <v>44</v>
      </c>
      <c r="C67" s="81" t="s">
        <v>28</v>
      </c>
      <c r="D67" s="42" t="s">
        <v>211</v>
      </c>
      <c r="E67" s="38"/>
      <c r="F67" s="38"/>
      <c r="G67" s="84"/>
      <c r="H67" s="81"/>
      <c r="I67" s="90"/>
      <c r="J67" s="41"/>
      <c r="K67" s="87"/>
    </row>
    <row r="68" spans="1:11" ht="80.099999999999994" customHeight="1" x14ac:dyDescent="0.25">
      <c r="A68" s="38" t="s">
        <v>75</v>
      </c>
      <c r="B68" s="80"/>
      <c r="C68" s="83"/>
      <c r="D68" s="43" t="s">
        <v>156</v>
      </c>
      <c r="E68" s="38"/>
      <c r="F68" s="38"/>
      <c r="G68" s="86"/>
      <c r="H68" s="83"/>
      <c r="I68" s="92"/>
      <c r="J68" s="41"/>
      <c r="K68" s="89"/>
    </row>
    <row r="69" spans="1:11" ht="108" customHeight="1" x14ac:dyDescent="0.25">
      <c r="A69" s="38" t="s">
        <v>213</v>
      </c>
      <c r="B69" s="80"/>
      <c r="C69" s="81" t="s">
        <v>29</v>
      </c>
      <c r="D69" s="43" t="s">
        <v>157</v>
      </c>
      <c r="E69" s="38"/>
      <c r="F69" s="38"/>
      <c r="G69" s="84"/>
      <c r="H69" s="90"/>
      <c r="I69" s="81"/>
      <c r="J69" s="41"/>
      <c r="K69" s="87"/>
    </row>
    <row r="70" spans="1:11" ht="80.099999999999994" customHeight="1" x14ac:dyDescent="0.25">
      <c r="A70" s="38" t="s">
        <v>214</v>
      </c>
      <c r="B70" s="80"/>
      <c r="C70" s="82"/>
      <c r="D70" s="43" t="s">
        <v>158</v>
      </c>
      <c r="E70" s="38"/>
      <c r="F70" s="38"/>
      <c r="G70" s="85"/>
      <c r="H70" s="91"/>
      <c r="I70" s="82"/>
      <c r="J70" s="41"/>
      <c r="K70" s="88"/>
    </row>
    <row r="71" spans="1:11" ht="80.099999999999994" customHeight="1" x14ac:dyDescent="0.25">
      <c r="A71" s="38" t="s">
        <v>215</v>
      </c>
      <c r="B71" s="80"/>
      <c r="C71" s="82"/>
      <c r="D71" s="42" t="s">
        <v>212</v>
      </c>
      <c r="E71" s="38"/>
      <c r="F71" s="38"/>
      <c r="G71" s="85"/>
      <c r="H71" s="91"/>
      <c r="I71" s="82"/>
      <c r="J71" s="41"/>
      <c r="K71" s="88"/>
    </row>
    <row r="72" spans="1:11" ht="80.099999999999994" customHeight="1" x14ac:dyDescent="0.25">
      <c r="A72" s="38" t="s">
        <v>216</v>
      </c>
      <c r="B72" s="80"/>
      <c r="C72" s="83"/>
      <c r="D72" s="43" t="s">
        <v>160</v>
      </c>
      <c r="E72" s="38"/>
      <c r="F72" s="38"/>
      <c r="G72" s="86"/>
      <c r="H72" s="92"/>
      <c r="I72" s="83"/>
      <c r="J72" s="41"/>
      <c r="K72" s="89"/>
    </row>
    <row r="73" spans="1:11" ht="99.75" customHeight="1" x14ac:dyDescent="0.25">
      <c r="A73" s="38" t="s">
        <v>76</v>
      </c>
      <c r="B73" s="80"/>
      <c r="C73" s="45" t="s">
        <v>30</v>
      </c>
      <c r="D73" s="43" t="s">
        <v>154</v>
      </c>
      <c r="E73" s="38"/>
      <c r="F73" s="38"/>
      <c r="G73" s="40"/>
      <c r="H73" s="45"/>
      <c r="I73" s="46"/>
      <c r="J73" s="41"/>
      <c r="K73" s="39"/>
    </row>
    <row r="74" spans="1:11" ht="80.099999999999994" customHeight="1" x14ac:dyDescent="0.25">
      <c r="A74" s="38" t="s">
        <v>77</v>
      </c>
      <c r="B74" s="80"/>
      <c r="C74" s="79" t="s">
        <v>31</v>
      </c>
      <c r="D74" s="43" t="s">
        <v>161</v>
      </c>
      <c r="E74" s="38"/>
      <c r="F74" s="38"/>
      <c r="G74" s="84"/>
      <c r="H74" s="90"/>
      <c r="I74" s="81"/>
      <c r="J74" s="41"/>
      <c r="K74" s="87"/>
    </row>
    <row r="75" spans="1:11" ht="80.099999999999994" customHeight="1" x14ac:dyDescent="0.25">
      <c r="A75" s="38" t="s">
        <v>228</v>
      </c>
      <c r="B75" s="80"/>
      <c r="C75" s="79"/>
      <c r="D75" s="40" t="s">
        <v>162</v>
      </c>
      <c r="E75" s="38"/>
      <c r="F75" s="38"/>
      <c r="G75" s="86"/>
      <c r="H75" s="92"/>
      <c r="I75" s="83"/>
      <c r="J75" s="41"/>
      <c r="K75" s="89"/>
    </row>
    <row r="76" spans="1:11" ht="91.5" customHeight="1" x14ac:dyDescent="0.25">
      <c r="A76" s="38" t="s">
        <v>78</v>
      </c>
      <c r="B76" s="80" t="s">
        <v>45</v>
      </c>
      <c r="C76" s="79" t="s">
        <v>32</v>
      </c>
      <c r="D76" s="43" t="s">
        <v>163</v>
      </c>
      <c r="E76" s="38"/>
      <c r="F76" s="38"/>
      <c r="G76" s="84"/>
      <c r="H76" s="87"/>
      <c r="I76" s="90"/>
      <c r="J76" s="41"/>
      <c r="K76" s="87"/>
    </row>
    <row r="77" spans="1:11" ht="80.099999999999994" customHeight="1" x14ac:dyDescent="0.25">
      <c r="A77" s="38" t="s">
        <v>79</v>
      </c>
      <c r="B77" s="80"/>
      <c r="C77" s="79"/>
      <c r="D77" s="43" t="s">
        <v>34</v>
      </c>
      <c r="E77" s="38"/>
      <c r="F77" s="38"/>
      <c r="G77" s="86"/>
      <c r="H77" s="89"/>
      <c r="I77" s="92"/>
      <c r="J77" s="41"/>
      <c r="K77" s="89"/>
    </row>
    <row r="78" spans="1:11" ht="100.5" customHeight="1" x14ac:dyDescent="0.25">
      <c r="A78" s="38" t="s">
        <v>80</v>
      </c>
      <c r="B78" s="80"/>
      <c r="C78" s="79" t="s">
        <v>33</v>
      </c>
      <c r="D78" s="43" t="s">
        <v>35</v>
      </c>
      <c r="E78" s="38"/>
      <c r="F78" s="38"/>
      <c r="G78" s="84"/>
      <c r="H78" s="81"/>
      <c r="I78" s="90"/>
      <c r="J78" s="41"/>
      <c r="K78" s="87"/>
    </row>
    <row r="79" spans="1:11" ht="80.099999999999994" customHeight="1" x14ac:dyDescent="0.25">
      <c r="A79" s="38" t="s">
        <v>81</v>
      </c>
      <c r="B79" s="80"/>
      <c r="C79" s="79"/>
      <c r="D79" s="43" t="s">
        <v>164</v>
      </c>
      <c r="E79" s="38"/>
      <c r="F79" s="38"/>
      <c r="G79" s="86"/>
      <c r="H79" s="83"/>
      <c r="I79" s="92"/>
      <c r="J79" s="41"/>
      <c r="K79" s="89"/>
    </row>
    <row r="80" spans="1:11" ht="123.75" customHeight="1" x14ac:dyDescent="0.25">
      <c r="A80" s="38" t="s">
        <v>82</v>
      </c>
      <c r="B80" s="80" t="s">
        <v>165</v>
      </c>
      <c r="C80" s="79" t="s">
        <v>36</v>
      </c>
      <c r="D80" s="43" t="s">
        <v>166</v>
      </c>
      <c r="E80" s="38"/>
      <c r="F80" s="38"/>
      <c r="G80" s="84"/>
      <c r="H80" s="81"/>
      <c r="I80" s="90"/>
      <c r="J80" s="41"/>
      <c r="K80" s="87"/>
    </row>
    <row r="81" spans="1:11" ht="80.099999999999994" customHeight="1" x14ac:dyDescent="0.25">
      <c r="A81" s="38" t="s">
        <v>83</v>
      </c>
      <c r="B81" s="80"/>
      <c r="C81" s="79"/>
      <c r="D81" s="43" t="s">
        <v>167</v>
      </c>
      <c r="E81" s="38"/>
      <c r="F81" s="38"/>
      <c r="G81" s="85"/>
      <c r="H81" s="82"/>
      <c r="I81" s="91"/>
      <c r="J81" s="41"/>
      <c r="K81" s="88"/>
    </row>
    <row r="82" spans="1:11" ht="80.099999999999994" customHeight="1" x14ac:dyDescent="0.25">
      <c r="A82" s="38" t="s">
        <v>84</v>
      </c>
      <c r="B82" s="80"/>
      <c r="C82" s="81" t="s">
        <v>37</v>
      </c>
      <c r="D82" s="43" t="s">
        <v>168</v>
      </c>
      <c r="E82" s="38"/>
      <c r="F82" s="38"/>
      <c r="G82" s="84"/>
      <c r="H82" s="81"/>
      <c r="I82" s="90"/>
      <c r="J82" s="41"/>
      <c r="K82" s="87"/>
    </row>
    <row r="83" spans="1:11" ht="80.099999999999994" customHeight="1" x14ac:dyDescent="0.25">
      <c r="A83" s="38" t="s">
        <v>85</v>
      </c>
      <c r="B83" s="80"/>
      <c r="C83" s="82"/>
      <c r="D83" s="43" t="s">
        <v>169</v>
      </c>
      <c r="E83" s="38"/>
      <c r="F83" s="38"/>
      <c r="G83" s="85"/>
      <c r="H83" s="82"/>
      <c r="I83" s="91"/>
      <c r="J83" s="41"/>
      <c r="K83" s="88"/>
    </row>
    <row r="84" spans="1:11" ht="108" customHeight="1" x14ac:dyDescent="0.25">
      <c r="A84" s="38" t="s">
        <v>86</v>
      </c>
      <c r="B84" s="80"/>
      <c r="C84" s="82"/>
      <c r="D84" s="43" t="s">
        <v>170</v>
      </c>
      <c r="E84" s="38"/>
      <c r="F84" s="38"/>
      <c r="G84" s="85"/>
      <c r="H84" s="82"/>
      <c r="I84" s="91"/>
      <c r="J84" s="41"/>
      <c r="K84" s="88"/>
    </row>
    <row r="85" spans="1:11" ht="97.5" customHeight="1" x14ac:dyDescent="0.25">
      <c r="A85" s="38" t="s">
        <v>217</v>
      </c>
      <c r="B85" s="80"/>
      <c r="C85" s="83"/>
      <c r="D85" s="43" t="s">
        <v>172</v>
      </c>
      <c r="E85" s="38"/>
      <c r="F85" s="38"/>
      <c r="G85" s="86"/>
      <c r="H85" s="83"/>
      <c r="I85" s="92"/>
      <c r="J85" s="41"/>
      <c r="K85" s="89"/>
    </row>
    <row r="86" spans="1:11" ht="80.099999999999994" customHeight="1" x14ac:dyDescent="0.25">
      <c r="A86" s="38" t="s">
        <v>87</v>
      </c>
      <c r="B86" s="80" t="s">
        <v>47</v>
      </c>
      <c r="C86" s="81" t="s">
        <v>38</v>
      </c>
      <c r="D86" s="43" t="s">
        <v>174</v>
      </c>
      <c r="E86" s="38"/>
      <c r="F86" s="38"/>
      <c r="G86" s="84"/>
      <c r="H86" s="81"/>
      <c r="I86" s="90"/>
      <c r="J86" s="41"/>
      <c r="K86" s="87"/>
    </row>
    <row r="87" spans="1:11" ht="80.099999999999994" customHeight="1" x14ac:dyDescent="0.25">
      <c r="A87" s="38" t="s">
        <v>88</v>
      </c>
      <c r="B87" s="80"/>
      <c r="C87" s="82"/>
      <c r="D87" s="43" t="s">
        <v>175</v>
      </c>
      <c r="E87" s="38"/>
      <c r="F87" s="38"/>
      <c r="G87" s="85"/>
      <c r="H87" s="82"/>
      <c r="I87" s="91"/>
      <c r="J87" s="41"/>
      <c r="K87" s="88"/>
    </row>
    <row r="88" spans="1:11" ht="80.099999999999994" customHeight="1" x14ac:dyDescent="0.25">
      <c r="A88" s="38" t="s">
        <v>197</v>
      </c>
      <c r="B88" s="80"/>
      <c r="C88" s="83"/>
      <c r="D88" s="43" t="s">
        <v>176</v>
      </c>
      <c r="E88" s="38"/>
      <c r="F88" s="38"/>
      <c r="G88" s="86"/>
      <c r="H88" s="83"/>
      <c r="I88" s="92"/>
      <c r="J88" s="41"/>
      <c r="K88" s="89"/>
    </row>
    <row r="89" spans="1:11" ht="90" customHeight="1" x14ac:dyDescent="0.25">
      <c r="A89" s="38" t="s">
        <v>89</v>
      </c>
      <c r="B89" s="80"/>
      <c r="C89" s="79" t="s">
        <v>39</v>
      </c>
      <c r="D89" s="43" t="s">
        <v>177</v>
      </c>
      <c r="E89" s="38"/>
      <c r="F89" s="38"/>
      <c r="G89" s="84"/>
      <c r="H89" s="81"/>
      <c r="I89" s="90"/>
      <c r="J89" s="41"/>
      <c r="K89" s="87"/>
    </row>
    <row r="90" spans="1:11" ht="80.099999999999994" customHeight="1" x14ac:dyDescent="0.25">
      <c r="A90" s="38" t="s">
        <v>90</v>
      </c>
      <c r="B90" s="80"/>
      <c r="C90" s="79"/>
      <c r="D90" s="43" t="s">
        <v>178</v>
      </c>
      <c r="E90" s="38"/>
      <c r="F90" s="38"/>
      <c r="G90" s="86"/>
      <c r="H90" s="83"/>
      <c r="I90" s="92"/>
      <c r="J90" s="41"/>
      <c r="K90" s="89"/>
    </row>
    <row r="91" spans="1:11" ht="80.099999999999994" customHeight="1" x14ac:dyDescent="0.25">
      <c r="A91" s="38" t="s">
        <v>91</v>
      </c>
      <c r="B91" s="80" t="s">
        <v>48</v>
      </c>
      <c r="C91" s="81" t="s">
        <v>38</v>
      </c>
      <c r="D91" s="43" t="s">
        <v>179</v>
      </c>
      <c r="E91" s="38"/>
      <c r="F91" s="38"/>
      <c r="G91" s="84"/>
      <c r="H91" s="81"/>
      <c r="I91" s="90"/>
      <c r="J91" s="41"/>
      <c r="K91" s="87"/>
    </row>
    <row r="92" spans="1:11" ht="80.099999999999994" customHeight="1" x14ac:dyDescent="0.25">
      <c r="A92" s="38" t="s">
        <v>92</v>
      </c>
      <c r="B92" s="80"/>
      <c r="C92" s="82"/>
      <c r="D92" s="43" t="s">
        <v>180</v>
      </c>
      <c r="E92" s="38"/>
      <c r="F92" s="38"/>
      <c r="G92" s="85"/>
      <c r="H92" s="82"/>
      <c r="I92" s="91"/>
      <c r="J92" s="41"/>
      <c r="K92" s="88"/>
    </row>
    <row r="93" spans="1:11" ht="80.099999999999994" customHeight="1" x14ac:dyDescent="0.25">
      <c r="A93" s="38" t="s">
        <v>198</v>
      </c>
      <c r="B93" s="80"/>
      <c r="C93" s="83"/>
      <c r="D93" s="47" t="s">
        <v>176</v>
      </c>
      <c r="E93" s="38"/>
      <c r="F93" s="38"/>
      <c r="G93" s="86"/>
      <c r="H93" s="83"/>
      <c r="I93" s="92"/>
      <c r="J93" s="41"/>
      <c r="K93" s="89"/>
    </row>
    <row r="94" spans="1:11" ht="105" customHeight="1" x14ac:dyDescent="0.25">
      <c r="A94" s="38" t="s">
        <v>93</v>
      </c>
      <c r="B94" s="80"/>
      <c r="C94" s="79" t="s">
        <v>39</v>
      </c>
      <c r="D94" s="43" t="s">
        <v>181</v>
      </c>
      <c r="E94" s="38"/>
      <c r="F94" s="38"/>
      <c r="G94" s="84"/>
      <c r="H94" s="81"/>
      <c r="I94" s="90"/>
      <c r="J94" s="41"/>
      <c r="K94" s="87"/>
    </row>
    <row r="95" spans="1:11" ht="231.6" customHeight="1" x14ac:dyDescent="0.25">
      <c r="A95" s="38" t="s">
        <v>94</v>
      </c>
      <c r="B95" s="80"/>
      <c r="C95" s="79"/>
      <c r="D95" s="43" t="s">
        <v>182</v>
      </c>
      <c r="E95" s="38"/>
      <c r="F95" s="38"/>
      <c r="G95" s="86"/>
      <c r="H95" s="83"/>
      <c r="I95" s="92"/>
      <c r="J95" s="41"/>
      <c r="K95" s="89"/>
    </row>
    <row r="96" spans="1:11" ht="80.099999999999994" customHeight="1" x14ac:dyDescent="0.25">
      <c r="A96" s="38" t="s">
        <v>95</v>
      </c>
      <c r="B96" s="80" t="s">
        <v>49</v>
      </c>
      <c r="C96" s="81" t="s">
        <v>40</v>
      </c>
      <c r="D96" s="43" t="s">
        <v>183</v>
      </c>
      <c r="E96" s="38"/>
      <c r="F96" s="38"/>
      <c r="G96" s="80"/>
      <c r="H96" s="79"/>
      <c r="I96" s="93"/>
      <c r="J96" s="41"/>
      <c r="K96" s="78"/>
    </row>
    <row r="97" spans="1:11" ht="80.099999999999994" customHeight="1" x14ac:dyDescent="0.25">
      <c r="A97" s="38" t="s">
        <v>96</v>
      </c>
      <c r="B97" s="80"/>
      <c r="C97" s="82"/>
      <c r="D97" s="43" t="s">
        <v>171</v>
      </c>
      <c r="E97" s="38"/>
      <c r="F97" s="38"/>
      <c r="G97" s="80"/>
      <c r="H97" s="79"/>
      <c r="I97" s="93"/>
      <c r="J97" s="41"/>
      <c r="K97" s="78"/>
    </row>
    <row r="98" spans="1:11" ht="80.099999999999994" customHeight="1" x14ac:dyDescent="0.25">
      <c r="A98" s="38" t="s">
        <v>97</v>
      </c>
      <c r="B98" s="80"/>
      <c r="C98" s="82"/>
      <c r="D98" s="43" t="s">
        <v>173</v>
      </c>
      <c r="E98" s="38"/>
      <c r="F98" s="38"/>
      <c r="G98" s="80"/>
      <c r="H98" s="79"/>
      <c r="I98" s="93"/>
      <c r="J98" s="41"/>
      <c r="K98" s="78"/>
    </row>
    <row r="99" spans="1:11" ht="80.099999999999994" customHeight="1" x14ac:dyDescent="0.25">
      <c r="A99" s="38" t="s">
        <v>98</v>
      </c>
      <c r="B99" s="80"/>
      <c r="C99" s="82"/>
      <c r="D99" s="43" t="s">
        <v>184</v>
      </c>
      <c r="E99" s="38"/>
      <c r="F99" s="38"/>
      <c r="G99" s="80"/>
      <c r="H99" s="79"/>
      <c r="I99" s="93"/>
      <c r="J99" s="41"/>
      <c r="K99" s="78"/>
    </row>
    <row r="100" spans="1:11" ht="80.099999999999994" customHeight="1" x14ac:dyDescent="0.25">
      <c r="A100" s="38" t="s">
        <v>99</v>
      </c>
      <c r="B100" s="80"/>
      <c r="C100" s="82"/>
      <c r="D100" s="43" t="s">
        <v>41</v>
      </c>
      <c r="E100" s="38"/>
      <c r="F100" s="38"/>
      <c r="G100" s="80"/>
      <c r="H100" s="79"/>
      <c r="I100" s="93"/>
      <c r="J100" s="41"/>
      <c r="K100" s="78"/>
    </row>
    <row r="101" spans="1:11" ht="80.099999999999994" customHeight="1" x14ac:dyDescent="0.25">
      <c r="A101" s="38" t="s">
        <v>199</v>
      </c>
      <c r="B101" s="80"/>
      <c r="C101" s="82"/>
      <c r="D101" s="43" t="s">
        <v>42</v>
      </c>
      <c r="E101" s="38"/>
      <c r="F101" s="38"/>
      <c r="G101" s="80"/>
      <c r="H101" s="79"/>
      <c r="I101" s="93"/>
      <c r="J101" s="41"/>
      <c r="K101" s="78"/>
    </row>
    <row r="102" spans="1:11" ht="80.099999999999994" customHeight="1" x14ac:dyDescent="0.25">
      <c r="A102" s="38" t="s">
        <v>200</v>
      </c>
      <c r="B102" s="80"/>
      <c r="C102" s="82"/>
      <c r="D102" s="43" t="s">
        <v>185</v>
      </c>
      <c r="E102" s="38"/>
      <c r="F102" s="38"/>
      <c r="G102" s="80"/>
      <c r="H102" s="79"/>
      <c r="I102" s="93"/>
      <c r="J102" s="41"/>
      <c r="K102" s="78"/>
    </row>
    <row r="103" spans="1:11" ht="80.099999999999994" customHeight="1" x14ac:dyDescent="0.25">
      <c r="A103" s="38" t="s">
        <v>201</v>
      </c>
      <c r="B103" s="80"/>
      <c r="C103" s="82"/>
      <c r="D103" s="43" t="s">
        <v>186</v>
      </c>
      <c r="E103" s="38"/>
      <c r="F103" s="38"/>
      <c r="G103" s="80"/>
      <c r="H103" s="79"/>
      <c r="I103" s="93"/>
      <c r="J103" s="41"/>
      <c r="K103" s="78"/>
    </row>
    <row r="104" spans="1:11" ht="80.099999999999994" customHeight="1" x14ac:dyDescent="0.25">
      <c r="A104" s="38" t="s">
        <v>202</v>
      </c>
      <c r="B104" s="80"/>
      <c r="C104" s="82"/>
      <c r="D104" s="43" t="s">
        <v>187</v>
      </c>
      <c r="E104" s="38"/>
      <c r="F104" s="38"/>
      <c r="G104" s="80"/>
      <c r="H104" s="79"/>
      <c r="I104" s="93"/>
      <c r="J104" s="41"/>
      <c r="K104" s="78"/>
    </row>
    <row r="105" spans="1:11" ht="80.099999999999994" customHeight="1" x14ac:dyDescent="0.25">
      <c r="A105" s="38" t="s">
        <v>203</v>
      </c>
      <c r="B105" s="80"/>
      <c r="C105" s="82"/>
      <c r="D105" s="48" t="s">
        <v>188</v>
      </c>
      <c r="E105" s="38"/>
      <c r="F105" s="38"/>
      <c r="G105" s="80"/>
      <c r="H105" s="79"/>
      <c r="I105" s="93"/>
      <c r="J105" s="41"/>
      <c r="K105" s="78"/>
    </row>
    <row r="106" spans="1:11" ht="80.099999999999994" customHeight="1" x14ac:dyDescent="0.25">
      <c r="A106" s="38" t="s">
        <v>204</v>
      </c>
      <c r="B106" s="80"/>
      <c r="C106" s="82"/>
      <c r="D106" s="48" t="s">
        <v>189</v>
      </c>
      <c r="E106" s="38"/>
      <c r="F106" s="38"/>
      <c r="G106" s="80"/>
      <c r="H106" s="79"/>
      <c r="I106" s="93"/>
      <c r="J106" s="41"/>
      <c r="K106" s="78"/>
    </row>
    <row r="107" spans="1:11" ht="80.099999999999994" customHeight="1" x14ac:dyDescent="0.25">
      <c r="A107" s="38" t="s">
        <v>218</v>
      </c>
      <c r="B107" s="80"/>
      <c r="C107" s="82"/>
      <c r="D107" s="48" t="s">
        <v>190</v>
      </c>
      <c r="E107" s="38"/>
      <c r="F107" s="38"/>
      <c r="G107" s="80"/>
      <c r="H107" s="79"/>
      <c r="I107" s="93"/>
      <c r="J107" s="41"/>
      <c r="K107" s="78"/>
    </row>
    <row r="108" spans="1:11" ht="80.099999999999994" customHeight="1" x14ac:dyDescent="0.25">
      <c r="A108" s="38" t="s">
        <v>219</v>
      </c>
      <c r="B108" s="80"/>
      <c r="C108" s="83"/>
      <c r="D108" s="48" t="s">
        <v>191</v>
      </c>
      <c r="E108" s="38"/>
      <c r="F108" s="38"/>
      <c r="G108" s="80"/>
      <c r="H108" s="79"/>
      <c r="I108" s="93"/>
      <c r="J108" s="41"/>
      <c r="K108" s="78"/>
    </row>
    <row r="109" spans="1:11" ht="80.099999999999994" customHeight="1" x14ac:dyDescent="0.25">
      <c r="A109" s="38" t="s">
        <v>100</v>
      </c>
      <c r="B109" s="80"/>
      <c r="C109" s="81" t="s">
        <v>205</v>
      </c>
      <c r="D109" s="43" t="s">
        <v>249</v>
      </c>
      <c r="E109" s="38"/>
      <c r="F109" s="38"/>
      <c r="G109" s="80"/>
      <c r="H109" s="79"/>
      <c r="I109" s="93"/>
      <c r="J109" s="41"/>
      <c r="K109" s="78"/>
    </row>
    <row r="110" spans="1:11" ht="57" customHeight="1" x14ac:dyDescent="0.25">
      <c r="A110" s="38" t="s">
        <v>101</v>
      </c>
      <c r="B110" s="80"/>
      <c r="C110" s="82"/>
      <c r="D110" s="43" t="s">
        <v>250</v>
      </c>
      <c r="E110" s="38"/>
      <c r="F110" s="38"/>
      <c r="G110" s="80"/>
      <c r="H110" s="79"/>
      <c r="I110" s="93"/>
      <c r="J110" s="41"/>
      <c r="K110" s="78"/>
    </row>
    <row r="111" spans="1:11" ht="80.099999999999994" customHeight="1" x14ac:dyDescent="0.25">
      <c r="A111" s="38" t="s">
        <v>102</v>
      </c>
      <c r="B111" s="80"/>
      <c r="C111" s="83"/>
      <c r="D111" s="43" t="s">
        <v>251</v>
      </c>
      <c r="E111" s="38"/>
      <c r="F111" s="38"/>
      <c r="G111" s="80"/>
      <c r="H111" s="79"/>
      <c r="I111" s="93"/>
      <c r="J111" s="41"/>
      <c r="K111" s="78"/>
    </row>
    <row r="112" spans="1:11" ht="80.099999999999994" customHeight="1" x14ac:dyDescent="0.25">
      <c r="A112" s="38" t="s">
        <v>207</v>
      </c>
      <c r="B112" s="80"/>
      <c r="C112" s="79" t="s">
        <v>206</v>
      </c>
      <c r="D112" s="43" t="s">
        <v>192</v>
      </c>
      <c r="E112" s="38"/>
      <c r="F112" s="38"/>
      <c r="G112" s="80"/>
      <c r="H112" s="79"/>
      <c r="I112" s="93"/>
      <c r="J112" s="41"/>
      <c r="K112" s="78"/>
    </row>
    <row r="113" spans="1:11" ht="80.099999999999994" customHeight="1" x14ac:dyDescent="0.25">
      <c r="A113" s="38" t="s">
        <v>208</v>
      </c>
      <c r="B113" s="80"/>
      <c r="C113" s="79"/>
      <c r="D113" s="43" t="s">
        <v>193</v>
      </c>
      <c r="E113" s="38"/>
      <c r="F113" s="38"/>
      <c r="G113" s="80"/>
      <c r="H113" s="79"/>
      <c r="I113" s="93"/>
      <c r="J113" s="41"/>
      <c r="K113" s="78"/>
    </row>
    <row r="114" spans="1:11" ht="80.099999999999994" customHeight="1" x14ac:dyDescent="0.25">
      <c r="A114" s="38" t="s">
        <v>209</v>
      </c>
      <c r="B114" s="80"/>
      <c r="C114" s="79"/>
      <c r="D114" s="43" t="s">
        <v>194</v>
      </c>
      <c r="E114" s="38"/>
      <c r="F114" s="38"/>
      <c r="G114" s="80"/>
      <c r="H114" s="79"/>
      <c r="I114" s="93"/>
      <c r="J114" s="39"/>
      <c r="K114" s="78"/>
    </row>
    <row r="115" spans="1:11" x14ac:dyDescent="0.25">
      <c r="B115" s="49"/>
      <c r="C115" s="23"/>
      <c r="D115" s="49"/>
    </row>
    <row r="116" spans="1:11" ht="189.95" customHeight="1" x14ac:dyDescent="0.25">
      <c r="B116" s="50" t="s">
        <v>247</v>
      </c>
      <c r="C116" s="80"/>
      <c r="D116" s="80"/>
      <c r="E116" s="80"/>
      <c r="F116" s="80"/>
      <c r="G116" s="80"/>
      <c r="H116" s="80"/>
      <c r="I116" s="80"/>
      <c r="J116" s="80"/>
      <c r="K116" s="80"/>
    </row>
    <row r="117" spans="1:11" x14ac:dyDescent="0.25">
      <c r="C117" s="23"/>
      <c r="D117" s="51"/>
      <c r="E117" s="23"/>
      <c r="F117" s="23"/>
    </row>
    <row r="118" spans="1:11" x14ac:dyDescent="0.25">
      <c r="B118" s="52" t="s">
        <v>254</v>
      </c>
      <c r="C118" s="23"/>
      <c r="D118" s="51"/>
      <c r="E118" s="23"/>
      <c r="F118" s="23"/>
    </row>
    <row r="119" spans="1:11" x14ac:dyDescent="0.25">
      <c r="B119" s="106" t="s">
        <v>104</v>
      </c>
      <c r="C119" s="106"/>
      <c r="D119" s="106"/>
      <c r="E119" s="106"/>
      <c r="F119" s="106"/>
      <c r="G119" s="106"/>
    </row>
    <row r="120" spans="1:11" x14ac:dyDescent="0.25">
      <c r="B120" s="18" t="s">
        <v>222</v>
      </c>
    </row>
    <row r="121" spans="1:11" x14ac:dyDescent="0.25">
      <c r="B121" s="18" t="s">
        <v>123</v>
      </c>
    </row>
    <row r="122" spans="1:11" x14ac:dyDescent="0.25">
      <c r="B122" s="18" t="s">
        <v>246</v>
      </c>
    </row>
    <row r="123" spans="1:11" x14ac:dyDescent="0.25">
      <c r="B123" s="53"/>
    </row>
  </sheetData>
  <sheetProtection algorithmName="SHA-512" hashValue="Ekd3H1F3NRUJmW+t5XcnaSO0104YRQQFsle0a1iqwYJ6TAhFd7HpYKIp6CES0xS5CIqditzqx7xHRdMB/Dhn3A==" saltValue="MBAKfdZxTKB+rjpC3oX4nw==" spinCount="100000" sheet="1" objects="1" scenarios="1" selectLockedCells="1" selectUnlockedCells="1"/>
  <protectedRanges>
    <protectedRange sqref="C116" name="Range2"/>
    <protectedRange sqref="J41:K114 I74 H73 I69 H67 I57:I66 H53 H51 I41:I50 H76:H114 E41:G114" name="Range1"/>
    <protectedRange sqref="D4:D8" name="Range3"/>
  </protectedRanges>
  <dataConsolidate/>
  <mergeCells count="184">
    <mergeCell ref="B33:C33"/>
    <mergeCell ref="D33:F33"/>
    <mergeCell ref="B32:F32"/>
    <mergeCell ref="E20:F20"/>
    <mergeCell ref="E21:F21"/>
    <mergeCell ref="E22:F22"/>
    <mergeCell ref="B18:F18"/>
    <mergeCell ref="D19:F19"/>
    <mergeCell ref="D12:F12"/>
    <mergeCell ref="D13:F13"/>
    <mergeCell ref="E25:F25"/>
    <mergeCell ref="E26:F26"/>
    <mergeCell ref="B27:F27"/>
    <mergeCell ref="D29:F29"/>
    <mergeCell ref="D30:F30"/>
    <mergeCell ref="D31:F31"/>
    <mergeCell ref="B28:C28"/>
    <mergeCell ref="D28:F28"/>
    <mergeCell ref="B10:F10"/>
    <mergeCell ref="B11:F11"/>
    <mergeCell ref="B14:F14"/>
    <mergeCell ref="E16:F16"/>
    <mergeCell ref="E17:F17"/>
    <mergeCell ref="D15:F15"/>
    <mergeCell ref="B15:C15"/>
    <mergeCell ref="B23:F23"/>
    <mergeCell ref="B24:C24"/>
    <mergeCell ref="D24:F24"/>
    <mergeCell ref="H8:I8"/>
    <mergeCell ref="B119:G119"/>
    <mergeCell ref="C116:K116"/>
    <mergeCell ref="H112:H114"/>
    <mergeCell ref="I112:I114"/>
    <mergeCell ref="K112:K114"/>
    <mergeCell ref="H94:H95"/>
    <mergeCell ref="I94:I95"/>
    <mergeCell ref="K94:K95"/>
    <mergeCell ref="B96:B114"/>
    <mergeCell ref="C112:C114"/>
    <mergeCell ref="H89:H90"/>
    <mergeCell ref="I89:I90"/>
    <mergeCell ref="K89:K90"/>
    <mergeCell ref="H63:H64"/>
    <mergeCell ref="I63:I64"/>
    <mergeCell ref="K63:K64"/>
    <mergeCell ref="I61:I62"/>
    <mergeCell ref="H61:H62"/>
    <mergeCell ref="K59:K60"/>
    <mergeCell ref="G82:G85"/>
    <mergeCell ref="B19:C19"/>
    <mergeCell ref="H82:H85"/>
    <mergeCell ref="I82:I85"/>
    <mergeCell ref="J39:K39"/>
    <mergeCell ref="K74:K75"/>
    <mergeCell ref="H57:H58"/>
    <mergeCell ref="I57:I58"/>
    <mergeCell ref="K57:K58"/>
    <mergeCell ref="G49:G50"/>
    <mergeCell ref="G51:G52"/>
    <mergeCell ref="G53:G56"/>
    <mergeCell ref="G57:G58"/>
    <mergeCell ref="H51:H52"/>
    <mergeCell ref="I51:I52"/>
    <mergeCell ref="K51:K52"/>
    <mergeCell ref="H53:H56"/>
    <mergeCell ref="I53:I56"/>
    <mergeCell ref="H65:H66"/>
    <mergeCell ref="K61:K62"/>
    <mergeCell ref="K47:K48"/>
    <mergeCell ref="H43:H44"/>
    <mergeCell ref="I43:I44"/>
    <mergeCell ref="K43:K44"/>
    <mergeCell ref="H45:H46"/>
    <mergeCell ref="I45:I46"/>
    <mergeCell ref="K45:K46"/>
    <mergeCell ref="K53:K56"/>
    <mergeCell ref="D34:F34"/>
    <mergeCell ref="D35:F35"/>
    <mergeCell ref="I49:I50"/>
    <mergeCell ref="K49:K50"/>
    <mergeCell ref="G39:G40"/>
    <mergeCell ref="G41:G42"/>
    <mergeCell ref="G43:G44"/>
    <mergeCell ref="G45:G46"/>
    <mergeCell ref="G112:G114"/>
    <mergeCell ref="G76:G77"/>
    <mergeCell ref="G78:G79"/>
    <mergeCell ref="G80:G81"/>
    <mergeCell ref="G63:G64"/>
    <mergeCell ref="G65:G66"/>
    <mergeCell ref="G67:G68"/>
    <mergeCell ref="G74:G75"/>
    <mergeCell ref="G89:G90"/>
    <mergeCell ref="G94:G95"/>
    <mergeCell ref="G47:G48"/>
    <mergeCell ref="H41:H42"/>
    <mergeCell ref="I41:I42"/>
    <mergeCell ref="K41:K42"/>
    <mergeCell ref="H47:H48"/>
    <mergeCell ref="I47:I48"/>
    <mergeCell ref="B80:B85"/>
    <mergeCell ref="C80:C81"/>
    <mergeCell ref="C59:C60"/>
    <mergeCell ref="C61:C62"/>
    <mergeCell ref="K69:K72"/>
    <mergeCell ref="K80:K81"/>
    <mergeCell ref="K67:K68"/>
    <mergeCell ref="K76:K77"/>
    <mergeCell ref="K78:K79"/>
    <mergeCell ref="I65:I66"/>
    <mergeCell ref="K65:K66"/>
    <mergeCell ref="G59:G60"/>
    <mergeCell ref="G61:G62"/>
    <mergeCell ref="C82:C85"/>
    <mergeCell ref="K82:K85"/>
    <mergeCell ref="H80:H81"/>
    <mergeCell ref="I80:I81"/>
    <mergeCell ref="H74:H75"/>
    <mergeCell ref="I74:I75"/>
    <mergeCell ref="H76:H77"/>
    <mergeCell ref="I76:I77"/>
    <mergeCell ref="H78:H79"/>
    <mergeCell ref="I78:I79"/>
    <mergeCell ref="A2:K2"/>
    <mergeCell ref="A1:K1"/>
    <mergeCell ref="B91:B95"/>
    <mergeCell ref="C94:C95"/>
    <mergeCell ref="B67:B75"/>
    <mergeCell ref="C67:C68"/>
    <mergeCell ref="C74:C75"/>
    <mergeCell ref="B76:B79"/>
    <mergeCell ref="C76:C77"/>
    <mergeCell ref="C78:C79"/>
    <mergeCell ref="B49:B56"/>
    <mergeCell ref="C49:C50"/>
    <mergeCell ref="C51:C52"/>
    <mergeCell ref="C53:C56"/>
    <mergeCell ref="B57:B66"/>
    <mergeCell ref="C57:C58"/>
    <mergeCell ref="D38:D40"/>
    <mergeCell ref="E39:F39"/>
    <mergeCell ref="E38:K38"/>
    <mergeCell ref="H39:I39"/>
    <mergeCell ref="B41:B48"/>
    <mergeCell ref="A38:A40"/>
    <mergeCell ref="B38:B40"/>
    <mergeCell ref="B86:B90"/>
    <mergeCell ref="C38:C40"/>
    <mergeCell ref="C41:C42"/>
    <mergeCell ref="C43:C44"/>
    <mergeCell ref="C45:C46"/>
    <mergeCell ref="C47:C48"/>
    <mergeCell ref="C69:C72"/>
    <mergeCell ref="C63:C64"/>
    <mergeCell ref="C65:C66"/>
    <mergeCell ref="I59:I60"/>
    <mergeCell ref="H59:H60"/>
    <mergeCell ref="I69:I72"/>
    <mergeCell ref="H69:H72"/>
    <mergeCell ref="G69:G72"/>
    <mergeCell ref="I67:I68"/>
    <mergeCell ref="H67:H68"/>
    <mergeCell ref="H49:H50"/>
    <mergeCell ref="K109:K111"/>
    <mergeCell ref="H109:H111"/>
    <mergeCell ref="G109:G111"/>
    <mergeCell ref="C109:C111"/>
    <mergeCell ref="C91:C93"/>
    <mergeCell ref="C96:C108"/>
    <mergeCell ref="H86:H88"/>
    <mergeCell ref="G86:G88"/>
    <mergeCell ref="K91:K93"/>
    <mergeCell ref="I91:I93"/>
    <mergeCell ref="H91:H93"/>
    <mergeCell ref="G91:G93"/>
    <mergeCell ref="K96:K108"/>
    <mergeCell ref="I96:I108"/>
    <mergeCell ref="H96:H108"/>
    <mergeCell ref="G96:G108"/>
    <mergeCell ref="K86:K88"/>
    <mergeCell ref="I86:I88"/>
    <mergeCell ref="C86:C88"/>
    <mergeCell ref="I109:I111"/>
    <mergeCell ref="C89:C90"/>
  </mergeCells>
  <dataValidations count="12">
    <dataValidation type="list" allowBlank="1" showInputMessage="1" showErrorMessage="1" sqref="I61 H67:H68 I63:I66 H73 I74:I75 H76:H82 H86 H89:H91 H94:H98 H109 I69 H51:H56 I57:I59 I41:I50 H112:H114">
      <formula1>"Sesuai,Melampaui"</formula1>
    </dataValidation>
    <dataValidation type="list" allowBlank="1" showInputMessage="1" showErrorMessage="1" sqref="J110:J114 J69:K69 J61:K61 K51:K59 K78:K82 J86:K86 K89:K91 K94:K98 J109:K109 J78:J85 J51:J60 J65:K66 J87:J108 J41:K48 J62 J70:J72 K112:K114">
      <formula1>"Lokal/Wilayah,Nasional,Internasional"</formula1>
    </dataValidation>
    <dataValidation type="list" allowBlank="1" showInputMessage="1" showErrorMessage="1" sqref="J49:K50 J63:K64 J67:K68 J73:J77 K73:K74 K76:K77">
      <formula1>"Lokal/Wilayah,Nasional"</formula1>
    </dataValidation>
    <dataValidation type="list" showInputMessage="1" showErrorMessage="1" errorTitle="Error" error="Anda Sudah Memilih" sqref="F43:F114">
      <formula1>IF(ISBLANK(E43),allowed,not_allowed)</formula1>
    </dataValidation>
    <dataValidation type="list" showInputMessage="1" showErrorMessage="1" errorTitle="Error" error="Anda sudah memilih" sqref="E41">
      <formula1>IF(ISBLANK(F41),allowed,not_allowed)</formula1>
    </dataValidation>
    <dataValidation type="list" showInputMessage="1" showErrorMessage="1" errorTitle="Stop" error="sudah memilih salah satu" sqref="F41">
      <formula1>IF(ISBLANK(E41),allowed,not_allowed)</formula1>
    </dataValidation>
    <dataValidation type="list" showInputMessage="1" showErrorMessage="1" errorTitle="Error" error="Anda Sudah Milih" sqref="E46:E49 E43:E44 E51:E56">
      <formula1>IF(ISBLANK(F43),allowed,not_allowed)</formula1>
    </dataValidation>
    <dataValidation type="list" showInputMessage="1" showErrorMessage="1" errorTitle="Error" error="Anda Sudah Memilih" sqref="E45 E58:E114">
      <formula1>IF(ISBLANK(F45),allowed,not_allowed)</formula1>
    </dataValidation>
    <dataValidation type="list" showInputMessage="1" showErrorMessage="1" sqref="E50">
      <formula1>IF(ISBLANK(F50),allowed,not_allowed)</formula1>
    </dataValidation>
    <dataValidation type="list" allowBlank="1" showInputMessage="1" showErrorMessage="1" errorTitle="Error" error="Anda Sudah Memilih" sqref="E57">
      <formula1>IF(ISBLANK(F57),allowed,not_allowed)</formula1>
    </dataValidation>
    <dataValidation type="list" showInputMessage="1" showErrorMessage="1" sqref="F42">
      <formula1>IF(ISBLANK(E42),allowed,not_allowed)</formula1>
    </dataValidation>
    <dataValidation type="list" showInputMessage="1" showErrorMessage="1" errorTitle="Error " error="Anda Sudah Milih" sqref="E42">
      <formula1>IF(ISBLANK(F42),allowed,not_allowed)</formula1>
    </dataValidation>
  </dataValidations>
  <hyperlinks>
    <hyperlink ref="B118" r:id="rId1"/>
  </hyperlinks>
  <pageMargins left="0.7" right="0.7" top="0.75" bottom="0.75" header="0.3" footer="0.3"/>
  <pageSetup paperSize="9" scale="36"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30"/>
  <sheetViews>
    <sheetView zoomScale="70" zoomScaleNormal="70" workbookViewId="0">
      <selection activeCell="G24" sqref="G24"/>
    </sheetView>
  </sheetViews>
  <sheetFormatPr defaultColWidth="11" defaultRowHeight="15.75" x14ac:dyDescent="0.25"/>
  <cols>
    <col min="1" max="1" width="5.5" style="19" bestFit="1" customWidth="1"/>
    <col min="2" max="2" width="26" style="49" customWidth="1"/>
    <col min="3" max="3" width="16.875" style="23" customWidth="1"/>
    <col min="4" max="4" width="66.625" style="65" customWidth="1"/>
    <col min="5" max="6" width="10.875" style="19" customWidth="1"/>
    <col min="7" max="7" width="61.625" style="22" customWidth="1"/>
    <col min="8" max="9" width="30.875" style="23" customWidth="1"/>
    <col min="10" max="11" width="30.875" style="24" customWidth="1"/>
    <col min="12" max="16384" width="11" style="18"/>
  </cols>
  <sheetData>
    <row r="1" spans="1:11" ht="18.75" x14ac:dyDescent="0.25">
      <c r="A1" s="138" t="s">
        <v>0</v>
      </c>
      <c r="B1" s="138"/>
      <c r="C1" s="138"/>
      <c r="D1" s="138"/>
      <c r="E1" s="138"/>
      <c r="F1" s="138"/>
      <c r="G1" s="138"/>
      <c r="H1" s="138"/>
      <c r="I1" s="138"/>
      <c r="J1" s="138"/>
      <c r="K1" s="138"/>
    </row>
    <row r="2" spans="1:11" ht="18.75" x14ac:dyDescent="0.25">
      <c r="A2" s="138" t="s">
        <v>1</v>
      </c>
      <c r="B2" s="138"/>
      <c r="C2" s="138"/>
      <c r="D2" s="138"/>
      <c r="E2" s="138"/>
      <c r="F2" s="138"/>
      <c r="G2" s="138"/>
      <c r="H2" s="138"/>
      <c r="I2" s="138"/>
      <c r="J2" s="138"/>
      <c r="K2" s="138"/>
    </row>
    <row r="4" spans="1:11" x14ac:dyDescent="0.25">
      <c r="B4" s="54" t="s">
        <v>2</v>
      </c>
      <c r="C4" s="55" t="s">
        <v>7</v>
      </c>
      <c r="D4" s="49">
        <f>'Kertas Kerja'!D4</f>
        <v>0</v>
      </c>
    </row>
    <row r="5" spans="1:11" x14ac:dyDescent="0.25">
      <c r="B5" s="54" t="s">
        <v>3</v>
      </c>
      <c r="C5" s="55" t="s">
        <v>7</v>
      </c>
      <c r="D5" s="49">
        <f>'Kertas Kerja'!D5</f>
        <v>0</v>
      </c>
    </row>
    <row r="6" spans="1:11" x14ac:dyDescent="0.25">
      <c r="B6" s="54" t="s">
        <v>4</v>
      </c>
      <c r="C6" s="55" t="s">
        <v>7</v>
      </c>
      <c r="D6" s="49">
        <f>'Kertas Kerja'!D6</f>
        <v>0</v>
      </c>
    </row>
    <row r="7" spans="1:11" x14ac:dyDescent="0.25">
      <c r="B7" s="54" t="s">
        <v>5</v>
      </c>
      <c r="C7" s="55" t="s">
        <v>7</v>
      </c>
      <c r="D7" s="49">
        <f>'Kertas Kerja'!D7</f>
        <v>0</v>
      </c>
    </row>
    <row r="8" spans="1:11" x14ac:dyDescent="0.25">
      <c r="B8" s="54" t="s">
        <v>6</v>
      </c>
      <c r="C8" s="55" t="s">
        <v>7</v>
      </c>
      <c r="D8" s="49">
        <f>'Kertas Kerja'!D8</f>
        <v>0</v>
      </c>
    </row>
    <row r="9" spans="1:11" x14ac:dyDescent="0.25">
      <c r="B9" s="54"/>
      <c r="C9" s="55"/>
      <c r="D9" s="49"/>
    </row>
    <row r="10" spans="1:11" x14ac:dyDescent="0.25">
      <c r="B10" s="107" t="s">
        <v>229</v>
      </c>
      <c r="C10" s="107"/>
      <c r="D10" s="107"/>
      <c r="E10" s="107"/>
      <c r="F10" s="107"/>
    </row>
    <row r="11" spans="1:11" x14ac:dyDescent="0.25">
      <c r="B11" s="107" t="s">
        <v>230</v>
      </c>
      <c r="C11" s="107"/>
      <c r="D11" s="107"/>
      <c r="E11" s="107"/>
      <c r="F11" s="107"/>
    </row>
    <row r="12" spans="1:11" x14ac:dyDescent="0.25">
      <c r="B12" s="27" t="s">
        <v>239</v>
      </c>
      <c r="C12" s="28">
        <f>'Kertas Kerja'!C12</f>
        <v>0</v>
      </c>
      <c r="D12" s="121"/>
      <c r="E12" s="122"/>
      <c r="F12" s="123"/>
    </row>
    <row r="13" spans="1:11" x14ac:dyDescent="0.25">
      <c r="B13" s="27" t="s">
        <v>240</v>
      </c>
      <c r="C13" s="28">
        <f>'Kertas Kerja'!C13</f>
        <v>0</v>
      </c>
      <c r="D13" s="121"/>
      <c r="E13" s="122"/>
      <c r="F13" s="123"/>
    </row>
    <row r="14" spans="1:11" ht="15.95" customHeight="1" x14ac:dyDescent="0.25">
      <c r="B14" s="107" t="s">
        <v>231</v>
      </c>
      <c r="C14" s="107"/>
      <c r="D14" s="107"/>
      <c r="E14" s="107"/>
      <c r="F14" s="107"/>
    </row>
    <row r="15" spans="1:11" ht="15.95" customHeight="1" x14ac:dyDescent="0.25">
      <c r="B15" s="110" t="s">
        <v>221</v>
      </c>
      <c r="C15" s="112"/>
      <c r="D15" s="110" t="s">
        <v>221</v>
      </c>
      <c r="E15" s="111"/>
      <c r="F15" s="112"/>
    </row>
    <row r="16" spans="1:11" x14ac:dyDescent="0.25">
      <c r="B16" s="27" t="s">
        <v>232</v>
      </c>
      <c r="C16" s="28">
        <f>'Kertas Kerja'!C16</f>
        <v>0</v>
      </c>
      <c r="D16" s="27" t="s">
        <v>234</v>
      </c>
      <c r="E16" s="140">
        <f>'Kertas Kerja'!E16:F16</f>
        <v>0</v>
      </c>
      <c r="F16" s="140"/>
    </row>
    <row r="17" spans="2:6" x14ac:dyDescent="0.25">
      <c r="B17" s="27" t="s">
        <v>233</v>
      </c>
      <c r="C17" s="28">
        <f>'Kertas Kerja'!C17</f>
        <v>0</v>
      </c>
      <c r="D17" s="27" t="s">
        <v>235</v>
      </c>
      <c r="E17" s="140">
        <f>'Kertas Kerja'!E17:F17</f>
        <v>0</v>
      </c>
      <c r="F17" s="140"/>
    </row>
    <row r="18" spans="2:6" ht="15.95" customHeight="1" x14ac:dyDescent="0.25">
      <c r="B18" s="120" t="s">
        <v>256</v>
      </c>
      <c r="C18" s="120"/>
      <c r="D18" s="120"/>
      <c r="E18" s="120"/>
      <c r="F18" s="120"/>
    </row>
    <row r="19" spans="2:6" x14ac:dyDescent="0.25">
      <c r="B19" s="94" t="s">
        <v>220</v>
      </c>
      <c r="C19" s="94"/>
      <c r="D19" s="94" t="s">
        <v>221</v>
      </c>
      <c r="E19" s="94"/>
      <c r="F19" s="94"/>
    </row>
    <row r="20" spans="2:6" x14ac:dyDescent="0.25">
      <c r="B20" s="32" t="s">
        <v>236</v>
      </c>
      <c r="C20" s="33">
        <f>'Kertas Kerja'!C20</f>
        <v>0</v>
      </c>
      <c r="D20" s="32" t="s">
        <v>236</v>
      </c>
      <c r="E20" s="139">
        <f>'Kertas Kerja'!E20:F20</f>
        <v>0</v>
      </c>
      <c r="F20" s="139"/>
    </row>
    <row r="21" spans="2:6" x14ac:dyDescent="0.25">
      <c r="B21" s="32" t="s">
        <v>237</v>
      </c>
      <c r="C21" s="33">
        <f>'Kertas Kerja'!C21</f>
        <v>0</v>
      </c>
      <c r="D21" s="32" t="s">
        <v>237</v>
      </c>
      <c r="E21" s="139">
        <f>'Kertas Kerja'!E21:F21</f>
        <v>0</v>
      </c>
      <c r="F21" s="139"/>
    </row>
    <row r="22" spans="2:6" x14ac:dyDescent="0.25">
      <c r="B22" s="32" t="s">
        <v>238</v>
      </c>
      <c r="C22" s="33">
        <f>'Kertas Kerja'!C22</f>
        <v>0</v>
      </c>
      <c r="D22" s="32" t="s">
        <v>238</v>
      </c>
      <c r="E22" s="139">
        <f>'Kertas Kerja'!E22:F22</f>
        <v>0</v>
      </c>
      <c r="F22" s="139"/>
    </row>
    <row r="23" spans="2:6" ht="15.95" customHeight="1" x14ac:dyDescent="0.25">
      <c r="B23" s="113" t="s">
        <v>257</v>
      </c>
      <c r="C23" s="114"/>
      <c r="D23" s="114"/>
      <c r="E23" s="114"/>
      <c r="F23" s="115"/>
    </row>
    <row r="24" spans="2:6" x14ac:dyDescent="0.25">
      <c r="B24" s="94" t="s">
        <v>220</v>
      </c>
      <c r="C24" s="94"/>
      <c r="D24" s="94" t="s">
        <v>221</v>
      </c>
      <c r="E24" s="94"/>
      <c r="F24" s="94"/>
    </row>
    <row r="25" spans="2:6" x14ac:dyDescent="0.25">
      <c r="B25" s="32" t="s">
        <v>236</v>
      </c>
      <c r="C25" s="34">
        <f>'Kertas Kerja'!C25</f>
        <v>0</v>
      </c>
      <c r="D25" s="32" t="s">
        <v>236</v>
      </c>
      <c r="E25" s="141">
        <f>'Kertas Kerja'!E25:F25</f>
        <v>0</v>
      </c>
      <c r="F25" s="142"/>
    </row>
    <row r="26" spans="2:6" x14ac:dyDescent="0.25">
      <c r="B26" s="32" t="s">
        <v>237</v>
      </c>
      <c r="C26" s="34">
        <f>'Kertas Kerja'!C26</f>
        <v>0</v>
      </c>
      <c r="D26" s="32" t="s">
        <v>237</v>
      </c>
      <c r="E26" s="141">
        <f>'Kertas Kerja'!E26:F26</f>
        <v>0</v>
      </c>
      <c r="F26" s="142"/>
    </row>
    <row r="27" spans="2:6" x14ac:dyDescent="0.25">
      <c r="B27" s="113" t="s">
        <v>253</v>
      </c>
      <c r="C27" s="114"/>
      <c r="D27" s="114"/>
      <c r="E27" s="114"/>
      <c r="F27" s="115"/>
    </row>
    <row r="28" spans="2:6" x14ac:dyDescent="0.25">
      <c r="B28" s="110" t="s">
        <v>221</v>
      </c>
      <c r="C28" s="112"/>
      <c r="D28" s="103"/>
      <c r="E28" s="146"/>
      <c r="F28" s="104"/>
    </row>
    <row r="29" spans="2:6" x14ac:dyDescent="0.25">
      <c r="B29" s="32" t="s">
        <v>236</v>
      </c>
      <c r="C29" s="33">
        <f>'Kertas Kerja'!C29</f>
        <v>0</v>
      </c>
      <c r="D29" s="103"/>
      <c r="E29" s="146"/>
      <c r="F29" s="104"/>
    </row>
    <row r="30" spans="2:6" x14ac:dyDescent="0.25">
      <c r="B30" s="32" t="s">
        <v>237</v>
      </c>
      <c r="C30" s="33">
        <f>'Kertas Kerja'!C30</f>
        <v>0</v>
      </c>
      <c r="D30" s="143"/>
      <c r="E30" s="144"/>
      <c r="F30" s="145"/>
    </row>
    <row r="31" spans="2:6" x14ac:dyDescent="0.25">
      <c r="B31" s="32" t="s">
        <v>238</v>
      </c>
      <c r="C31" s="33">
        <f>'Kertas Kerja'!C31</f>
        <v>0</v>
      </c>
      <c r="D31" s="143"/>
      <c r="E31" s="144"/>
      <c r="F31" s="145"/>
    </row>
    <row r="32" spans="2:6" ht="17.100000000000001" customHeight="1" x14ac:dyDescent="0.25">
      <c r="B32" s="113" t="s">
        <v>241</v>
      </c>
      <c r="C32" s="114"/>
      <c r="D32" s="114"/>
      <c r="E32" s="114"/>
      <c r="F32" s="115"/>
    </row>
    <row r="33" spans="1:11" ht="17.100000000000001" customHeight="1" x14ac:dyDescent="0.25">
      <c r="B33" s="110" t="s">
        <v>221</v>
      </c>
      <c r="C33" s="112"/>
      <c r="D33" s="116"/>
      <c r="E33" s="117"/>
      <c r="F33" s="118"/>
    </row>
    <row r="34" spans="1:11" x14ac:dyDescent="0.25">
      <c r="B34" s="32" t="s">
        <v>243</v>
      </c>
      <c r="C34" s="33">
        <f>'Kertas Kerja'!C34</f>
        <v>0</v>
      </c>
      <c r="D34" s="79"/>
      <c r="E34" s="79"/>
      <c r="F34" s="79"/>
    </row>
    <row r="35" spans="1:11" x14ac:dyDescent="0.25">
      <c r="B35" s="32" t="s">
        <v>244</v>
      </c>
      <c r="C35" s="33">
        <f>'Kertas Kerja'!C35</f>
        <v>0</v>
      </c>
      <c r="D35" s="79"/>
      <c r="E35" s="79"/>
      <c r="F35" s="79"/>
    </row>
    <row r="36" spans="1:11" ht="17.100000000000001" customHeight="1" x14ac:dyDescent="0.25">
      <c r="B36" s="56" t="s">
        <v>245</v>
      </c>
      <c r="C36" s="119">
        <f>C117</f>
        <v>0</v>
      </c>
      <c r="D36" s="119"/>
      <c r="E36" s="119"/>
      <c r="F36" s="119"/>
    </row>
    <row r="37" spans="1:11" x14ac:dyDescent="0.25">
      <c r="B37" s="54"/>
      <c r="C37" s="55"/>
      <c r="D37" s="49"/>
    </row>
    <row r="38" spans="1:11" s="19" customFormat="1" x14ac:dyDescent="0.25">
      <c r="A38" s="97" t="s">
        <v>8</v>
      </c>
      <c r="B38" s="94" t="s">
        <v>9</v>
      </c>
      <c r="C38" s="94" t="s">
        <v>10</v>
      </c>
      <c r="D38" s="94" t="s">
        <v>11</v>
      </c>
      <c r="E38" s="97" t="s">
        <v>12</v>
      </c>
      <c r="F38" s="97"/>
      <c r="G38" s="97"/>
      <c r="H38" s="97"/>
      <c r="I38" s="97"/>
      <c r="J38" s="97"/>
      <c r="K38" s="97"/>
    </row>
    <row r="39" spans="1:11" s="19" customFormat="1" ht="39" customHeight="1" x14ac:dyDescent="0.25">
      <c r="A39" s="97"/>
      <c r="B39" s="94"/>
      <c r="C39" s="94"/>
      <c r="D39" s="94"/>
      <c r="E39" s="97" t="s">
        <v>108</v>
      </c>
      <c r="F39" s="97"/>
      <c r="G39" s="94" t="s">
        <v>252</v>
      </c>
      <c r="H39" s="98" t="s">
        <v>121</v>
      </c>
      <c r="I39" s="98"/>
      <c r="J39" s="103" t="s">
        <v>14</v>
      </c>
      <c r="K39" s="104"/>
    </row>
    <row r="40" spans="1:11" s="19" customFormat="1" ht="42.75" x14ac:dyDescent="0.25">
      <c r="A40" s="97"/>
      <c r="B40" s="94"/>
      <c r="C40" s="94"/>
      <c r="D40" s="94"/>
      <c r="E40" s="36" t="s">
        <v>239</v>
      </c>
      <c r="F40" s="36" t="s">
        <v>240</v>
      </c>
      <c r="G40" s="94"/>
      <c r="H40" s="37" t="s">
        <v>103</v>
      </c>
      <c r="I40" s="37" t="s">
        <v>120</v>
      </c>
      <c r="J40" s="37" t="s">
        <v>220</v>
      </c>
      <c r="K40" s="37" t="s">
        <v>221</v>
      </c>
    </row>
    <row r="41" spans="1:11" ht="85.5" customHeight="1" x14ac:dyDescent="0.25">
      <c r="A41" s="38" t="s">
        <v>50</v>
      </c>
      <c r="B41" s="99" t="s">
        <v>124</v>
      </c>
      <c r="C41" s="78" t="s">
        <v>15</v>
      </c>
      <c r="D41" s="57" t="s">
        <v>128</v>
      </c>
      <c r="E41" s="38">
        <f>'Kertas Kerja'!E41</f>
        <v>0</v>
      </c>
      <c r="F41" s="38">
        <f>'Kertas Kerja'!F41</f>
        <v>0</v>
      </c>
      <c r="G41" s="84">
        <f>'Kertas Kerja'!G41:G42</f>
        <v>0</v>
      </c>
      <c r="H41" s="90"/>
      <c r="I41" s="128">
        <f>'Kertas Kerja'!I41:I42</f>
        <v>0</v>
      </c>
      <c r="J41" s="60">
        <f>'Kertas Kerja'!J41</f>
        <v>0</v>
      </c>
      <c r="K41" s="126">
        <f>'Kertas Kerja'!K41:K42</f>
        <v>0</v>
      </c>
    </row>
    <row r="42" spans="1:11" ht="80.099999999999994" customHeight="1" x14ac:dyDescent="0.25">
      <c r="A42" s="38" t="s">
        <v>51</v>
      </c>
      <c r="B42" s="99"/>
      <c r="C42" s="78"/>
      <c r="D42" s="57" t="s">
        <v>129</v>
      </c>
      <c r="E42" s="38">
        <f>'Kertas Kerja'!E42</f>
        <v>0</v>
      </c>
      <c r="F42" s="38">
        <f>'Kertas Kerja'!F42</f>
        <v>0</v>
      </c>
      <c r="G42" s="86"/>
      <c r="H42" s="92"/>
      <c r="I42" s="129"/>
      <c r="J42" s="60">
        <f>'Kertas Kerja'!J42</f>
        <v>0</v>
      </c>
      <c r="K42" s="127"/>
    </row>
    <row r="43" spans="1:11" ht="80.099999999999994" customHeight="1" x14ac:dyDescent="0.25">
      <c r="A43" s="38" t="s">
        <v>52</v>
      </c>
      <c r="B43" s="99"/>
      <c r="C43" s="79" t="s">
        <v>16</v>
      </c>
      <c r="D43" s="57" t="s">
        <v>19</v>
      </c>
      <c r="E43" s="38">
        <f>'Kertas Kerja'!E43</f>
        <v>0</v>
      </c>
      <c r="F43" s="38">
        <f>'Kertas Kerja'!F43</f>
        <v>0</v>
      </c>
      <c r="G43" s="84">
        <f>'Kertas Kerja'!G43:G44</f>
        <v>0</v>
      </c>
      <c r="H43" s="90"/>
      <c r="I43" s="128">
        <f>'Kertas Kerja'!I43:I44</f>
        <v>0</v>
      </c>
      <c r="J43" s="60">
        <f>'Kertas Kerja'!J43</f>
        <v>0</v>
      </c>
      <c r="K43" s="126">
        <f>'Kertas Kerja'!K43:K44</f>
        <v>0</v>
      </c>
    </row>
    <row r="44" spans="1:11" ht="104.25" customHeight="1" x14ac:dyDescent="0.25">
      <c r="A44" s="38" t="s">
        <v>53</v>
      </c>
      <c r="B44" s="99"/>
      <c r="C44" s="79"/>
      <c r="D44" s="57" t="s">
        <v>130</v>
      </c>
      <c r="E44" s="38">
        <f>'Kertas Kerja'!E44</f>
        <v>0</v>
      </c>
      <c r="F44" s="38">
        <f>'Kertas Kerja'!F44</f>
        <v>0</v>
      </c>
      <c r="G44" s="86"/>
      <c r="H44" s="92"/>
      <c r="I44" s="129"/>
      <c r="J44" s="60">
        <f>'Kertas Kerja'!J44</f>
        <v>0</v>
      </c>
      <c r="K44" s="127"/>
    </row>
    <row r="45" spans="1:11" ht="80.099999999999994" customHeight="1" x14ac:dyDescent="0.25">
      <c r="A45" s="38" t="s">
        <v>54</v>
      </c>
      <c r="B45" s="99"/>
      <c r="C45" s="79" t="s">
        <v>17</v>
      </c>
      <c r="D45" s="57" t="s">
        <v>131</v>
      </c>
      <c r="E45" s="38">
        <f>'Kertas Kerja'!E45</f>
        <v>0</v>
      </c>
      <c r="F45" s="38">
        <f>'Kertas Kerja'!F45</f>
        <v>0</v>
      </c>
      <c r="G45" s="84">
        <f>'Kertas Kerja'!G45:G46</f>
        <v>0</v>
      </c>
      <c r="H45" s="90"/>
      <c r="I45" s="128">
        <f>'Kertas Kerja'!I45:I46</f>
        <v>0</v>
      </c>
      <c r="J45" s="60">
        <f>'Kertas Kerja'!J45</f>
        <v>0</v>
      </c>
      <c r="K45" s="126">
        <f>'Kertas Kerja'!K45:K46</f>
        <v>0</v>
      </c>
    </row>
    <row r="46" spans="1:11" ht="80.099999999999994" customHeight="1" x14ac:dyDescent="0.25">
      <c r="A46" s="38" t="s">
        <v>55</v>
      </c>
      <c r="B46" s="99"/>
      <c r="C46" s="79"/>
      <c r="D46" s="57" t="s">
        <v>132</v>
      </c>
      <c r="E46" s="38">
        <f>'Kertas Kerja'!E46</f>
        <v>0</v>
      </c>
      <c r="F46" s="38">
        <f>'Kertas Kerja'!F46</f>
        <v>0</v>
      </c>
      <c r="G46" s="86"/>
      <c r="H46" s="92"/>
      <c r="I46" s="129"/>
      <c r="J46" s="60">
        <f>'Kertas Kerja'!J46</f>
        <v>0</v>
      </c>
      <c r="K46" s="127"/>
    </row>
    <row r="47" spans="1:11" ht="99.95" customHeight="1" x14ac:dyDescent="0.25">
      <c r="A47" s="38" t="s">
        <v>56</v>
      </c>
      <c r="B47" s="99"/>
      <c r="C47" s="79" t="s">
        <v>18</v>
      </c>
      <c r="D47" s="57" t="s">
        <v>133</v>
      </c>
      <c r="E47" s="38">
        <f>'Kertas Kerja'!E47</f>
        <v>0</v>
      </c>
      <c r="F47" s="38">
        <f>'Kertas Kerja'!F47</f>
        <v>0</v>
      </c>
      <c r="G47" s="84">
        <f>'Kertas Kerja'!G47:G48</f>
        <v>0</v>
      </c>
      <c r="H47" s="90"/>
      <c r="I47" s="128">
        <f>'Kertas Kerja'!I47:I48</f>
        <v>0</v>
      </c>
      <c r="J47" s="60">
        <f>'Kertas Kerja'!J47</f>
        <v>0</v>
      </c>
      <c r="K47" s="126">
        <f>'Kertas Kerja'!K47:K48</f>
        <v>0</v>
      </c>
    </row>
    <row r="48" spans="1:11" ht="80.099999999999994" customHeight="1" x14ac:dyDescent="0.25">
      <c r="A48" s="38" t="s">
        <v>57</v>
      </c>
      <c r="B48" s="99"/>
      <c r="C48" s="79"/>
      <c r="D48" s="57" t="s">
        <v>134</v>
      </c>
      <c r="E48" s="38">
        <f>'Kertas Kerja'!E48</f>
        <v>0</v>
      </c>
      <c r="F48" s="38">
        <f>'Kertas Kerja'!F48</f>
        <v>0</v>
      </c>
      <c r="G48" s="86"/>
      <c r="H48" s="92"/>
      <c r="I48" s="129"/>
      <c r="J48" s="60">
        <f>'Kertas Kerja'!J48</f>
        <v>0</v>
      </c>
      <c r="K48" s="127"/>
    </row>
    <row r="49" spans="1:11" ht="99.75" customHeight="1" x14ac:dyDescent="0.25">
      <c r="A49" s="38" t="s">
        <v>58</v>
      </c>
      <c r="B49" s="80" t="s">
        <v>43</v>
      </c>
      <c r="C49" s="79" t="s">
        <v>20</v>
      </c>
      <c r="D49" s="57" t="s">
        <v>21</v>
      </c>
      <c r="E49" s="38">
        <f>'Kertas Kerja'!E49</f>
        <v>0</v>
      </c>
      <c r="F49" s="38">
        <f>'Kertas Kerja'!F49</f>
        <v>0</v>
      </c>
      <c r="G49" s="84">
        <f>'Kertas Kerja'!G49:G50</f>
        <v>0</v>
      </c>
      <c r="H49" s="90"/>
      <c r="I49" s="128">
        <f>'Kertas Kerja'!I49:I50</f>
        <v>0</v>
      </c>
      <c r="J49" s="60">
        <f>'Kertas Kerja'!J49</f>
        <v>0</v>
      </c>
      <c r="K49" s="87">
        <f>'Kertas Kerja'!K49:K50</f>
        <v>0</v>
      </c>
    </row>
    <row r="50" spans="1:11" ht="93.75" customHeight="1" x14ac:dyDescent="0.25">
      <c r="A50" s="38" t="s">
        <v>59</v>
      </c>
      <c r="B50" s="80"/>
      <c r="C50" s="79"/>
      <c r="D50" s="57" t="s">
        <v>136</v>
      </c>
      <c r="E50" s="38">
        <f>'Kertas Kerja'!E50</f>
        <v>0</v>
      </c>
      <c r="F50" s="38">
        <f>'Kertas Kerja'!F50</f>
        <v>0</v>
      </c>
      <c r="G50" s="86"/>
      <c r="H50" s="92"/>
      <c r="I50" s="129"/>
      <c r="J50" s="60">
        <f>'Kertas Kerja'!J50</f>
        <v>0</v>
      </c>
      <c r="K50" s="89"/>
    </row>
    <row r="51" spans="1:11" ht="116.25" customHeight="1" x14ac:dyDescent="0.25">
      <c r="A51" s="38" t="s">
        <v>60</v>
      </c>
      <c r="B51" s="80"/>
      <c r="C51" s="79" t="s">
        <v>22</v>
      </c>
      <c r="D51" s="57" t="s">
        <v>137</v>
      </c>
      <c r="E51" s="38">
        <f>'Kertas Kerja'!E51</f>
        <v>0</v>
      </c>
      <c r="F51" s="38">
        <f>'Kertas Kerja'!F51</f>
        <v>0</v>
      </c>
      <c r="G51" s="84">
        <f>'Kertas Kerja'!G51:G52</f>
        <v>0</v>
      </c>
      <c r="H51" s="87">
        <f>'Kertas Kerja'!H51:H52</f>
        <v>0</v>
      </c>
      <c r="I51" s="130">
        <f>'Kertas Kerja'!I51:I52</f>
        <v>0</v>
      </c>
      <c r="J51" s="60">
        <f>'Kertas Kerja'!J51</f>
        <v>0</v>
      </c>
      <c r="K51" s="126">
        <f>'Kertas Kerja'!K51:K52</f>
        <v>0</v>
      </c>
    </row>
    <row r="52" spans="1:11" ht="99.95" customHeight="1" x14ac:dyDescent="0.25">
      <c r="A52" s="38" t="s">
        <v>61</v>
      </c>
      <c r="B52" s="80"/>
      <c r="C52" s="79"/>
      <c r="D52" s="57" t="s">
        <v>138</v>
      </c>
      <c r="E52" s="38">
        <f>'Kertas Kerja'!E52</f>
        <v>0</v>
      </c>
      <c r="F52" s="38">
        <f>'Kertas Kerja'!F52</f>
        <v>0</v>
      </c>
      <c r="G52" s="86"/>
      <c r="H52" s="89"/>
      <c r="I52" s="131"/>
      <c r="J52" s="60">
        <f>'Kertas Kerja'!J52</f>
        <v>0</v>
      </c>
      <c r="K52" s="127"/>
    </row>
    <row r="53" spans="1:11" ht="80.099999999999994" customHeight="1" x14ac:dyDescent="0.25">
      <c r="A53" s="38" t="s">
        <v>62</v>
      </c>
      <c r="B53" s="80"/>
      <c r="C53" s="79" t="s">
        <v>23</v>
      </c>
      <c r="D53" s="57" t="s">
        <v>139</v>
      </c>
      <c r="E53" s="38">
        <f>'Kertas Kerja'!E53</f>
        <v>0</v>
      </c>
      <c r="F53" s="38">
        <f>'Kertas Kerja'!F53</f>
        <v>0</v>
      </c>
      <c r="G53" s="84">
        <f>'Kertas Kerja'!G53:G56</f>
        <v>0</v>
      </c>
      <c r="H53" s="87">
        <f>'Kertas Kerja'!H53:H56</f>
        <v>0</v>
      </c>
      <c r="I53" s="130">
        <f>'Kertas Kerja'!I53:I56</f>
        <v>0</v>
      </c>
      <c r="J53" s="60">
        <f>'Kertas Kerja'!J53</f>
        <v>0</v>
      </c>
      <c r="K53" s="126">
        <f>'Kertas Kerja'!K53:K56</f>
        <v>0</v>
      </c>
    </row>
    <row r="54" spans="1:11" ht="80.099999999999994" customHeight="1" x14ac:dyDescent="0.25">
      <c r="A54" s="38" t="s">
        <v>63</v>
      </c>
      <c r="B54" s="80"/>
      <c r="C54" s="79"/>
      <c r="D54" s="57" t="s">
        <v>125</v>
      </c>
      <c r="E54" s="38">
        <f>'Kertas Kerja'!E54</f>
        <v>0</v>
      </c>
      <c r="F54" s="38">
        <f>'Kertas Kerja'!F54</f>
        <v>0</v>
      </c>
      <c r="G54" s="85"/>
      <c r="H54" s="88"/>
      <c r="I54" s="133"/>
      <c r="J54" s="60">
        <f>'Kertas Kerja'!J54</f>
        <v>0</v>
      </c>
      <c r="K54" s="132"/>
    </row>
    <row r="55" spans="1:11" ht="104.25" customHeight="1" x14ac:dyDescent="0.25">
      <c r="A55" s="38" t="s">
        <v>64</v>
      </c>
      <c r="B55" s="80"/>
      <c r="C55" s="79"/>
      <c r="D55" s="57" t="s">
        <v>140</v>
      </c>
      <c r="E55" s="38">
        <f>'Kertas Kerja'!E55</f>
        <v>0</v>
      </c>
      <c r="F55" s="38">
        <f>'Kertas Kerja'!F55</f>
        <v>0</v>
      </c>
      <c r="G55" s="85"/>
      <c r="H55" s="88"/>
      <c r="I55" s="133"/>
      <c r="J55" s="60">
        <f>'Kertas Kerja'!J55</f>
        <v>0</v>
      </c>
      <c r="K55" s="132"/>
    </row>
    <row r="56" spans="1:11" ht="80.099999999999994" customHeight="1" x14ac:dyDescent="0.25">
      <c r="A56" s="38" t="s">
        <v>65</v>
      </c>
      <c r="B56" s="80"/>
      <c r="C56" s="79"/>
      <c r="D56" s="57" t="s">
        <v>141</v>
      </c>
      <c r="E56" s="38">
        <f>'Kertas Kerja'!E56</f>
        <v>0</v>
      </c>
      <c r="F56" s="38">
        <f>'Kertas Kerja'!F56</f>
        <v>0</v>
      </c>
      <c r="G56" s="86"/>
      <c r="H56" s="89"/>
      <c r="I56" s="131"/>
      <c r="J56" s="60">
        <f>'Kertas Kerja'!J56</f>
        <v>0</v>
      </c>
      <c r="K56" s="127"/>
    </row>
    <row r="57" spans="1:11" ht="80.099999999999994" customHeight="1" x14ac:dyDescent="0.25">
      <c r="A57" s="38" t="s">
        <v>66</v>
      </c>
      <c r="B57" s="80" t="s">
        <v>126</v>
      </c>
      <c r="C57" s="79" t="s">
        <v>24</v>
      </c>
      <c r="D57" s="57" t="s">
        <v>143</v>
      </c>
      <c r="E57" s="38">
        <f>'Kertas Kerja'!E57</f>
        <v>0</v>
      </c>
      <c r="F57" s="38">
        <f>'Kertas Kerja'!F57</f>
        <v>0</v>
      </c>
      <c r="G57" s="84">
        <f>'Kertas Kerja'!G57:G58</f>
        <v>0</v>
      </c>
      <c r="H57" s="90"/>
      <c r="I57" s="128">
        <f>'Kertas Kerja'!I57:I58</f>
        <v>0</v>
      </c>
      <c r="J57" s="60">
        <f>'Kertas Kerja'!J57</f>
        <v>0</v>
      </c>
      <c r="K57" s="126">
        <f>'Kertas Kerja'!K57:K58</f>
        <v>0</v>
      </c>
    </row>
    <row r="58" spans="1:11" ht="80.099999999999994" customHeight="1" x14ac:dyDescent="0.25">
      <c r="A58" s="38" t="s">
        <v>67</v>
      </c>
      <c r="B58" s="80"/>
      <c r="C58" s="79"/>
      <c r="D58" s="57" t="s">
        <v>144</v>
      </c>
      <c r="E58" s="38">
        <f>'Kertas Kerja'!E58</f>
        <v>0</v>
      </c>
      <c r="F58" s="38">
        <f>'Kertas Kerja'!F58</f>
        <v>0</v>
      </c>
      <c r="G58" s="86"/>
      <c r="H58" s="92"/>
      <c r="I58" s="129"/>
      <c r="J58" s="60">
        <f>'Kertas Kerja'!J58</f>
        <v>0</v>
      </c>
      <c r="K58" s="127"/>
    </row>
    <row r="59" spans="1:11" ht="80.099999999999994" customHeight="1" x14ac:dyDescent="0.25">
      <c r="A59" s="38" t="s">
        <v>68</v>
      </c>
      <c r="B59" s="80"/>
      <c r="C59" s="81" t="s">
        <v>145</v>
      </c>
      <c r="D59" s="57" t="s">
        <v>147</v>
      </c>
      <c r="E59" s="38">
        <f>'Kertas Kerja'!E59</f>
        <v>0</v>
      </c>
      <c r="F59" s="38">
        <f>'Kertas Kerja'!F59</f>
        <v>0</v>
      </c>
      <c r="G59" s="80">
        <f>'Kertas Kerja'!G59:G60</f>
        <v>0</v>
      </c>
      <c r="H59" s="93"/>
      <c r="I59" s="124">
        <f>'Kertas Kerja'!I59:I60</f>
        <v>0</v>
      </c>
      <c r="J59" s="60">
        <f>'Kertas Kerja'!J59</f>
        <v>0</v>
      </c>
      <c r="K59" s="125">
        <f>'Kertas Kerja'!K59:K60</f>
        <v>0</v>
      </c>
    </row>
    <row r="60" spans="1:11" ht="225" customHeight="1" x14ac:dyDescent="0.25">
      <c r="A60" s="38" t="s">
        <v>69</v>
      </c>
      <c r="B60" s="80"/>
      <c r="C60" s="83"/>
      <c r="D60" s="57" t="s">
        <v>148</v>
      </c>
      <c r="E60" s="38">
        <f>'Kertas Kerja'!E60</f>
        <v>0</v>
      </c>
      <c r="F60" s="38">
        <f>'Kertas Kerja'!F60</f>
        <v>0</v>
      </c>
      <c r="G60" s="80"/>
      <c r="H60" s="93"/>
      <c r="I60" s="124"/>
      <c r="J60" s="60">
        <f>'Kertas Kerja'!J60</f>
        <v>0</v>
      </c>
      <c r="K60" s="125"/>
    </row>
    <row r="61" spans="1:11" ht="80.099999999999994" customHeight="1" x14ac:dyDescent="0.25">
      <c r="A61" s="38" t="s">
        <v>70</v>
      </c>
      <c r="B61" s="80"/>
      <c r="C61" s="81" t="s">
        <v>146</v>
      </c>
      <c r="D61" s="57" t="s">
        <v>149</v>
      </c>
      <c r="E61" s="38">
        <f>'Kertas Kerja'!E61</f>
        <v>0</v>
      </c>
      <c r="F61" s="38">
        <f>'Kertas Kerja'!F61</f>
        <v>0</v>
      </c>
      <c r="G61" s="80">
        <f>'Kertas Kerja'!G61:G62</f>
        <v>0</v>
      </c>
      <c r="H61" s="93"/>
      <c r="I61" s="124">
        <f>'Kertas Kerja'!I61:I62</f>
        <v>0</v>
      </c>
      <c r="J61" s="60">
        <f>'Kertas Kerja'!J61</f>
        <v>0</v>
      </c>
      <c r="K61" s="125">
        <f>'Kertas Kerja'!K61:K62</f>
        <v>0</v>
      </c>
    </row>
    <row r="62" spans="1:11" ht="167.1" customHeight="1" x14ac:dyDescent="0.25">
      <c r="A62" s="38" t="s">
        <v>71</v>
      </c>
      <c r="B62" s="80"/>
      <c r="C62" s="83"/>
      <c r="D62" s="57" t="s">
        <v>150</v>
      </c>
      <c r="E62" s="38">
        <f>'Kertas Kerja'!E62</f>
        <v>0</v>
      </c>
      <c r="F62" s="38">
        <f>'Kertas Kerja'!F62</f>
        <v>0</v>
      </c>
      <c r="G62" s="80"/>
      <c r="H62" s="93"/>
      <c r="I62" s="124"/>
      <c r="J62" s="60">
        <f>'Kertas Kerja'!J62</f>
        <v>0</v>
      </c>
      <c r="K62" s="125"/>
    </row>
    <row r="63" spans="1:11" ht="80.099999999999994" customHeight="1" x14ac:dyDescent="0.25">
      <c r="A63" s="38" t="s">
        <v>72</v>
      </c>
      <c r="B63" s="80"/>
      <c r="C63" s="79" t="s">
        <v>25</v>
      </c>
      <c r="D63" s="57" t="s">
        <v>151</v>
      </c>
      <c r="E63" s="38">
        <f>'Kertas Kerja'!E63</f>
        <v>0</v>
      </c>
      <c r="F63" s="38">
        <f>'Kertas Kerja'!F63</f>
        <v>0</v>
      </c>
      <c r="G63" s="80">
        <f>'Kertas Kerja'!G63:G64</f>
        <v>0</v>
      </c>
      <c r="H63" s="90"/>
      <c r="I63" s="124">
        <f>'Kertas Kerja'!I63:I64</f>
        <v>0</v>
      </c>
      <c r="J63" s="60">
        <f>'Kertas Kerja'!J63</f>
        <v>0</v>
      </c>
      <c r="K63" s="87">
        <f>'Kertas Kerja'!K63:K64</f>
        <v>0</v>
      </c>
    </row>
    <row r="64" spans="1:11" ht="80.099999999999994" customHeight="1" x14ac:dyDescent="0.25">
      <c r="A64" s="38" t="s">
        <v>73</v>
      </c>
      <c r="B64" s="80"/>
      <c r="C64" s="79"/>
      <c r="D64" s="59" t="s">
        <v>26</v>
      </c>
      <c r="E64" s="38">
        <f>'Kertas Kerja'!E64</f>
        <v>0</v>
      </c>
      <c r="F64" s="38">
        <f>'Kertas Kerja'!F64</f>
        <v>0</v>
      </c>
      <c r="G64" s="80"/>
      <c r="H64" s="92"/>
      <c r="I64" s="124"/>
      <c r="J64" s="60">
        <f>'Kertas Kerja'!J64</f>
        <v>0</v>
      </c>
      <c r="K64" s="89"/>
    </row>
    <row r="65" spans="1:11" ht="80.099999999999994" customHeight="1" x14ac:dyDescent="0.25">
      <c r="A65" s="38" t="s">
        <v>195</v>
      </c>
      <c r="B65" s="80"/>
      <c r="C65" s="79" t="s">
        <v>27</v>
      </c>
      <c r="D65" s="57" t="s">
        <v>152</v>
      </c>
      <c r="E65" s="38">
        <f>'Kertas Kerja'!E65</f>
        <v>0</v>
      </c>
      <c r="F65" s="38">
        <f>'Kertas Kerja'!F65</f>
        <v>0</v>
      </c>
      <c r="G65" s="80">
        <f>'Kertas Kerja'!G65:G66</f>
        <v>0</v>
      </c>
      <c r="H65" s="90"/>
      <c r="I65" s="124">
        <f>'Kertas Kerja'!I65:I66</f>
        <v>0</v>
      </c>
      <c r="J65" s="60">
        <f>'Kertas Kerja'!J65</f>
        <v>0</v>
      </c>
      <c r="K65" s="125">
        <f>'Kertas Kerja'!K65:K66</f>
        <v>0</v>
      </c>
    </row>
    <row r="66" spans="1:11" ht="80.099999999999994" customHeight="1" x14ac:dyDescent="0.25">
      <c r="A66" s="38" t="s">
        <v>196</v>
      </c>
      <c r="B66" s="80"/>
      <c r="C66" s="79"/>
      <c r="D66" s="57" t="s">
        <v>153</v>
      </c>
      <c r="E66" s="38">
        <f>'Kertas Kerja'!E66</f>
        <v>0</v>
      </c>
      <c r="F66" s="38">
        <f>'Kertas Kerja'!F66</f>
        <v>0</v>
      </c>
      <c r="G66" s="80"/>
      <c r="H66" s="92"/>
      <c r="I66" s="124"/>
      <c r="J66" s="60">
        <f>'Kertas Kerja'!J66</f>
        <v>0</v>
      </c>
      <c r="K66" s="125"/>
    </row>
    <row r="67" spans="1:11" ht="80.099999999999994" customHeight="1" x14ac:dyDescent="0.25">
      <c r="A67" s="38" t="s">
        <v>74</v>
      </c>
      <c r="B67" s="80" t="s">
        <v>44</v>
      </c>
      <c r="C67" s="81" t="s">
        <v>28</v>
      </c>
      <c r="D67" s="57" t="s">
        <v>155</v>
      </c>
      <c r="E67" s="38">
        <f>'Kertas Kerja'!E67</f>
        <v>0</v>
      </c>
      <c r="F67" s="38">
        <f>'Kertas Kerja'!F67</f>
        <v>0</v>
      </c>
      <c r="G67" s="80">
        <f>'Kertas Kerja'!G67:G68</f>
        <v>0</v>
      </c>
      <c r="H67" s="124">
        <f>'Kertas Kerja'!H67:H68</f>
        <v>0</v>
      </c>
      <c r="I67" s="90"/>
      <c r="J67" s="60">
        <f>'Kertas Kerja'!J67</f>
        <v>0</v>
      </c>
      <c r="K67" s="87">
        <f>'Kertas Kerja'!K67:K68</f>
        <v>0</v>
      </c>
    </row>
    <row r="68" spans="1:11" ht="80.099999999999994" customHeight="1" x14ac:dyDescent="0.25">
      <c r="A68" s="38" t="s">
        <v>75</v>
      </c>
      <c r="B68" s="80"/>
      <c r="C68" s="83"/>
      <c r="D68" s="57" t="s">
        <v>156</v>
      </c>
      <c r="E68" s="38">
        <f>'Kertas Kerja'!E68</f>
        <v>0</v>
      </c>
      <c r="F68" s="38">
        <f>'Kertas Kerja'!F68</f>
        <v>0</v>
      </c>
      <c r="G68" s="80"/>
      <c r="H68" s="124"/>
      <c r="I68" s="92"/>
      <c r="J68" s="60">
        <f>'Kertas Kerja'!J68</f>
        <v>0</v>
      </c>
      <c r="K68" s="89"/>
    </row>
    <row r="69" spans="1:11" ht="94.5" customHeight="1" x14ac:dyDescent="0.25">
      <c r="A69" s="38" t="s">
        <v>213</v>
      </c>
      <c r="B69" s="80"/>
      <c r="C69" s="81" t="s">
        <v>29</v>
      </c>
      <c r="D69" s="57" t="s">
        <v>157</v>
      </c>
      <c r="E69" s="38">
        <f>'Kertas Kerja'!E69</f>
        <v>0</v>
      </c>
      <c r="F69" s="38">
        <f>'Kertas Kerja'!F69</f>
        <v>0</v>
      </c>
      <c r="G69" s="84">
        <f>'Kertas Kerja'!G69:G72</f>
        <v>0</v>
      </c>
      <c r="H69" s="90"/>
      <c r="I69" s="128">
        <f>'Kertas Kerja'!I69:I72</f>
        <v>0</v>
      </c>
      <c r="J69" s="60">
        <f>'Kertas Kerja'!J69</f>
        <v>0</v>
      </c>
      <c r="K69" s="126">
        <f>'Kertas Kerja'!K69:K72</f>
        <v>0</v>
      </c>
    </row>
    <row r="70" spans="1:11" ht="80.099999999999994" customHeight="1" x14ac:dyDescent="0.25">
      <c r="A70" s="38" t="s">
        <v>214</v>
      </c>
      <c r="B70" s="80"/>
      <c r="C70" s="82"/>
      <c r="D70" s="57" t="s">
        <v>158</v>
      </c>
      <c r="E70" s="38">
        <f>'Kertas Kerja'!E70</f>
        <v>0</v>
      </c>
      <c r="F70" s="38">
        <f>'Kertas Kerja'!F70</f>
        <v>0</v>
      </c>
      <c r="G70" s="85"/>
      <c r="H70" s="91"/>
      <c r="I70" s="134"/>
      <c r="J70" s="60">
        <f>'Kertas Kerja'!J70</f>
        <v>0</v>
      </c>
      <c r="K70" s="132"/>
    </row>
    <row r="71" spans="1:11" ht="80.099999999999994" customHeight="1" x14ac:dyDescent="0.25">
      <c r="A71" s="38" t="s">
        <v>215</v>
      </c>
      <c r="B71" s="80"/>
      <c r="C71" s="82"/>
      <c r="D71" s="57" t="s">
        <v>159</v>
      </c>
      <c r="E71" s="38">
        <f>'Kertas Kerja'!E71</f>
        <v>0</v>
      </c>
      <c r="F71" s="38">
        <f>'Kertas Kerja'!F71</f>
        <v>0</v>
      </c>
      <c r="G71" s="85"/>
      <c r="H71" s="91"/>
      <c r="I71" s="134"/>
      <c r="J71" s="60">
        <f>'Kertas Kerja'!J71</f>
        <v>0</v>
      </c>
      <c r="K71" s="132"/>
    </row>
    <row r="72" spans="1:11" ht="80.099999999999994" customHeight="1" x14ac:dyDescent="0.25">
      <c r="A72" s="38" t="s">
        <v>216</v>
      </c>
      <c r="B72" s="80"/>
      <c r="C72" s="83"/>
      <c r="D72" s="57" t="s">
        <v>160</v>
      </c>
      <c r="E72" s="38">
        <f>'Kertas Kerja'!E72</f>
        <v>0</v>
      </c>
      <c r="F72" s="38">
        <f>'Kertas Kerja'!F72</f>
        <v>0</v>
      </c>
      <c r="G72" s="86"/>
      <c r="H72" s="92"/>
      <c r="I72" s="129"/>
      <c r="J72" s="60">
        <f>'Kertas Kerja'!J72</f>
        <v>0</v>
      </c>
      <c r="K72" s="127"/>
    </row>
    <row r="73" spans="1:11" ht="99" customHeight="1" x14ac:dyDescent="0.25">
      <c r="A73" s="38" t="s">
        <v>76</v>
      </c>
      <c r="B73" s="80"/>
      <c r="C73" s="45" t="s">
        <v>30</v>
      </c>
      <c r="D73" s="57" t="s">
        <v>154</v>
      </c>
      <c r="E73" s="38">
        <f>'Kertas Kerja'!E73</f>
        <v>0</v>
      </c>
      <c r="F73" s="38">
        <f>'Kertas Kerja'!F73</f>
        <v>0</v>
      </c>
      <c r="G73" s="40">
        <f>'Kertas Kerja'!G73</f>
        <v>0</v>
      </c>
      <c r="H73" s="38">
        <f>'Kertas Kerja'!H73</f>
        <v>0</v>
      </c>
      <c r="I73" s="46"/>
      <c r="J73" s="60">
        <f>'Kertas Kerja'!J73</f>
        <v>0</v>
      </c>
      <c r="K73" s="39">
        <f>'Kertas Kerja'!K73</f>
        <v>0</v>
      </c>
    </row>
    <row r="74" spans="1:11" ht="80.099999999999994" customHeight="1" x14ac:dyDescent="0.25">
      <c r="A74" s="38" t="s">
        <v>77</v>
      </c>
      <c r="B74" s="80"/>
      <c r="C74" s="79" t="s">
        <v>31</v>
      </c>
      <c r="D74" s="57" t="s">
        <v>161</v>
      </c>
      <c r="E74" s="38">
        <f>'Kertas Kerja'!E74</f>
        <v>0</v>
      </c>
      <c r="F74" s="38">
        <f>'Kertas Kerja'!F74</f>
        <v>0</v>
      </c>
      <c r="G74" s="84">
        <f>'Kertas Kerja'!G74:G75</f>
        <v>0</v>
      </c>
      <c r="H74" s="90"/>
      <c r="I74" s="128">
        <f>'Kertas Kerja'!I74:I75</f>
        <v>0</v>
      </c>
      <c r="J74" s="60">
        <f>'Kertas Kerja'!J74</f>
        <v>0</v>
      </c>
      <c r="K74" s="87">
        <f>'Kertas Kerja'!K74:K75</f>
        <v>0</v>
      </c>
    </row>
    <row r="75" spans="1:11" ht="80.099999999999994" customHeight="1" x14ac:dyDescent="0.25">
      <c r="A75" s="38" t="s">
        <v>228</v>
      </c>
      <c r="B75" s="80"/>
      <c r="C75" s="79"/>
      <c r="D75" s="57" t="s">
        <v>162</v>
      </c>
      <c r="E75" s="38">
        <f>'Kertas Kerja'!E75</f>
        <v>0</v>
      </c>
      <c r="F75" s="38">
        <f>'Kertas Kerja'!F75</f>
        <v>0</v>
      </c>
      <c r="G75" s="86"/>
      <c r="H75" s="92"/>
      <c r="I75" s="129"/>
      <c r="J75" s="60">
        <f>'Kertas Kerja'!J75</f>
        <v>0</v>
      </c>
      <c r="K75" s="89"/>
    </row>
    <row r="76" spans="1:11" ht="97.5" customHeight="1" x14ac:dyDescent="0.25">
      <c r="A76" s="38" t="s">
        <v>78</v>
      </c>
      <c r="B76" s="80" t="s">
        <v>45</v>
      </c>
      <c r="C76" s="79" t="s">
        <v>32</v>
      </c>
      <c r="D76" s="57" t="s">
        <v>163</v>
      </c>
      <c r="E76" s="38">
        <f>'Kertas Kerja'!E76</f>
        <v>0</v>
      </c>
      <c r="F76" s="38">
        <f>'Kertas Kerja'!F76</f>
        <v>0</v>
      </c>
      <c r="G76" s="84">
        <f>'Kertas Kerja'!G76:G77</f>
        <v>0</v>
      </c>
      <c r="H76" s="87">
        <f>'Kertas Kerja'!H76:H77</f>
        <v>0</v>
      </c>
      <c r="I76" s="130"/>
      <c r="J76" s="60">
        <f>'Kertas Kerja'!J76</f>
        <v>0</v>
      </c>
      <c r="K76" s="87">
        <f>'Kertas Kerja'!K76:K77</f>
        <v>0</v>
      </c>
    </row>
    <row r="77" spans="1:11" ht="80.099999999999994" customHeight="1" x14ac:dyDescent="0.25">
      <c r="A77" s="38" t="s">
        <v>79</v>
      </c>
      <c r="B77" s="80"/>
      <c r="C77" s="79"/>
      <c r="D77" s="57" t="s">
        <v>34</v>
      </c>
      <c r="E77" s="38">
        <f>'Kertas Kerja'!E77</f>
        <v>0</v>
      </c>
      <c r="F77" s="38">
        <f>'Kertas Kerja'!F77</f>
        <v>0</v>
      </c>
      <c r="G77" s="86"/>
      <c r="H77" s="89"/>
      <c r="I77" s="131"/>
      <c r="J77" s="60">
        <f>'Kertas Kerja'!J77</f>
        <v>0</v>
      </c>
      <c r="K77" s="89"/>
    </row>
    <row r="78" spans="1:11" ht="108" customHeight="1" x14ac:dyDescent="0.25">
      <c r="A78" s="38" t="s">
        <v>80</v>
      </c>
      <c r="B78" s="80"/>
      <c r="C78" s="79" t="s">
        <v>33</v>
      </c>
      <c r="D78" s="57" t="s">
        <v>35</v>
      </c>
      <c r="E78" s="38">
        <f>'Kertas Kerja'!E78</f>
        <v>0</v>
      </c>
      <c r="F78" s="38">
        <f>'Kertas Kerja'!F78</f>
        <v>0</v>
      </c>
      <c r="G78" s="84">
        <f>'Kertas Kerja'!G78:G79</f>
        <v>0</v>
      </c>
      <c r="H78" s="128">
        <f>'Kertas Kerja'!H78:H79</f>
        <v>0</v>
      </c>
      <c r="I78" s="90"/>
      <c r="J78" s="60">
        <f>'Kertas Kerja'!J78</f>
        <v>0</v>
      </c>
      <c r="K78" s="126">
        <f>'Kertas Kerja'!K78:K79</f>
        <v>0</v>
      </c>
    </row>
    <row r="79" spans="1:11" ht="80.099999999999994" customHeight="1" x14ac:dyDescent="0.25">
      <c r="A79" s="38" t="s">
        <v>81</v>
      </c>
      <c r="B79" s="80"/>
      <c r="C79" s="79"/>
      <c r="D79" s="57" t="s">
        <v>164</v>
      </c>
      <c r="E79" s="38">
        <f>'Kertas Kerja'!E79</f>
        <v>0</v>
      </c>
      <c r="F79" s="38">
        <f>'Kertas Kerja'!F79</f>
        <v>0</v>
      </c>
      <c r="G79" s="86"/>
      <c r="H79" s="129"/>
      <c r="I79" s="92"/>
      <c r="J79" s="60">
        <f>'Kertas Kerja'!J79</f>
        <v>0</v>
      </c>
      <c r="K79" s="127"/>
    </row>
    <row r="80" spans="1:11" ht="110.25" customHeight="1" x14ac:dyDescent="0.25">
      <c r="A80" s="38" t="s">
        <v>82</v>
      </c>
      <c r="B80" s="80" t="s">
        <v>46</v>
      </c>
      <c r="C80" s="79" t="s">
        <v>36</v>
      </c>
      <c r="D80" s="57" t="s">
        <v>166</v>
      </c>
      <c r="E80" s="38">
        <f>'Kertas Kerja'!E80</f>
        <v>0</v>
      </c>
      <c r="F80" s="38">
        <f>'Kertas Kerja'!F80</f>
        <v>0</v>
      </c>
      <c r="G80" s="84">
        <f>'Kertas Kerja'!G80:G81</f>
        <v>0</v>
      </c>
      <c r="H80" s="128">
        <f>'Kertas Kerja'!H80:H81</f>
        <v>0</v>
      </c>
      <c r="I80" s="90"/>
      <c r="J80" s="60">
        <f>'Kertas Kerja'!J80</f>
        <v>0</v>
      </c>
      <c r="K80" s="126">
        <f>'Kertas Kerja'!K80:K81</f>
        <v>0</v>
      </c>
    </row>
    <row r="81" spans="1:11" ht="80.099999999999994" customHeight="1" x14ac:dyDescent="0.25">
      <c r="A81" s="38" t="s">
        <v>83</v>
      </c>
      <c r="B81" s="80"/>
      <c r="C81" s="79"/>
      <c r="D81" s="57" t="s">
        <v>167</v>
      </c>
      <c r="E81" s="38">
        <f>'Kertas Kerja'!E81</f>
        <v>0</v>
      </c>
      <c r="F81" s="38">
        <f>'Kertas Kerja'!F81</f>
        <v>0</v>
      </c>
      <c r="G81" s="86"/>
      <c r="H81" s="129"/>
      <c r="I81" s="92"/>
      <c r="J81" s="60">
        <f>'Kertas Kerja'!J81</f>
        <v>0</v>
      </c>
      <c r="K81" s="127"/>
    </row>
    <row r="82" spans="1:11" ht="80.099999999999994" customHeight="1" x14ac:dyDescent="0.25">
      <c r="A82" s="38" t="s">
        <v>84</v>
      </c>
      <c r="B82" s="80"/>
      <c r="C82" s="81" t="s">
        <v>37</v>
      </c>
      <c r="D82" s="57" t="s">
        <v>168</v>
      </c>
      <c r="E82" s="38">
        <f>'Kertas Kerja'!E82</f>
        <v>0</v>
      </c>
      <c r="F82" s="38">
        <f>'Kertas Kerja'!F82</f>
        <v>0</v>
      </c>
      <c r="G82" s="84">
        <f>'Kertas Kerja'!G82:G84</f>
        <v>0</v>
      </c>
      <c r="H82" s="128">
        <f>'Kertas Kerja'!H82:H84</f>
        <v>0</v>
      </c>
      <c r="I82" s="90"/>
      <c r="J82" s="60">
        <f>'Kertas Kerja'!J82</f>
        <v>0</v>
      </c>
      <c r="K82" s="126">
        <f>'Kertas Kerja'!K82:K84</f>
        <v>0</v>
      </c>
    </row>
    <row r="83" spans="1:11" ht="80.099999999999994" customHeight="1" x14ac:dyDescent="0.25">
      <c r="A83" s="38" t="s">
        <v>85</v>
      </c>
      <c r="B83" s="80"/>
      <c r="C83" s="82"/>
      <c r="D83" s="57" t="s">
        <v>169</v>
      </c>
      <c r="E83" s="38">
        <f>'Kertas Kerja'!E83</f>
        <v>0</v>
      </c>
      <c r="F83" s="38">
        <f>'Kertas Kerja'!F83</f>
        <v>0</v>
      </c>
      <c r="G83" s="85"/>
      <c r="H83" s="134"/>
      <c r="I83" s="91"/>
      <c r="J83" s="60">
        <f>'Kertas Kerja'!J83</f>
        <v>0</v>
      </c>
      <c r="K83" s="132"/>
    </row>
    <row r="84" spans="1:11" ht="109.5" customHeight="1" x14ac:dyDescent="0.25">
      <c r="A84" s="38" t="s">
        <v>86</v>
      </c>
      <c r="B84" s="80"/>
      <c r="C84" s="82"/>
      <c r="D84" s="57" t="s">
        <v>170</v>
      </c>
      <c r="E84" s="38">
        <f>'Kertas Kerja'!E84</f>
        <v>0</v>
      </c>
      <c r="F84" s="38">
        <f>'Kertas Kerja'!F84</f>
        <v>0</v>
      </c>
      <c r="G84" s="85"/>
      <c r="H84" s="134"/>
      <c r="I84" s="91"/>
      <c r="J84" s="60">
        <f>'Kertas Kerja'!J84</f>
        <v>0</v>
      </c>
      <c r="K84" s="132"/>
    </row>
    <row r="85" spans="1:11" ht="99" customHeight="1" x14ac:dyDescent="0.25">
      <c r="A85" s="38" t="s">
        <v>217</v>
      </c>
      <c r="B85" s="80"/>
      <c r="C85" s="83"/>
      <c r="D85" s="57" t="s">
        <v>172</v>
      </c>
      <c r="E85" s="38">
        <f>'Kertas Kerja'!E85</f>
        <v>0</v>
      </c>
      <c r="F85" s="38">
        <f>'Kertas Kerja'!F85</f>
        <v>0</v>
      </c>
      <c r="G85" s="86"/>
      <c r="H85" s="129"/>
      <c r="I85" s="92"/>
      <c r="J85" s="60">
        <f>'Kertas Kerja'!J85</f>
        <v>0</v>
      </c>
      <c r="K85" s="127"/>
    </row>
    <row r="86" spans="1:11" ht="80.099999999999994" customHeight="1" x14ac:dyDescent="0.25">
      <c r="A86" s="38" t="s">
        <v>87</v>
      </c>
      <c r="B86" s="80" t="s">
        <v>47</v>
      </c>
      <c r="C86" s="81" t="s">
        <v>38</v>
      </c>
      <c r="D86" s="57" t="s">
        <v>174</v>
      </c>
      <c r="E86" s="38">
        <f>'Kertas Kerja'!E86</f>
        <v>0</v>
      </c>
      <c r="F86" s="38">
        <f>'Kertas Kerja'!F86</f>
        <v>0</v>
      </c>
      <c r="G86" s="80">
        <f>'Kertas Kerja'!G86:G88</f>
        <v>0</v>
      </c>
      <c r="H86" s="124">
        <f>'Kertas Kerja'!H86:H88</f>
        <v>0</v>
      </c>
      <c r="I86" s="90"/>
      <c r="J86" s="60">
        <f>'Kertas Kerja'!J86</f>
        <v>0</v>
      </c>
      <c r="K86" s="125">
        <f>'Kertas Kerja'!K86:K88</f>
        <v>0</v>
      </c>
    </row>
    <row r="87" spans="1:11" ht="80.099999999999994" customHeight="1" x14ac:dyDescent="0.25">
      <c r="A87" s="38" t="s">
        <v>88</v>
      </c>
      <c r="B87" s="80"/>
      <c r="C87" s="82"/>
      <c r="D87" s="57" t="s">
        <v>175</v>
      </c>
      <c r="E87" s="38">
        <f>'Kertas Kerja'!E87</f>
        <v>0</v>
      </c>
      <c r="F87" s="38">
        <f>'Kertas Kerja'!F87</f>
        <v>0</v>
      </c>
      <c r="G87" s="80"/>
      <c r="H87" s="124"/>
      <c r="I87" s="91"/>
      <c r="J87" s="60">
        <f>'Kertas Kerja'!J87</f>
        <v>0</v>
      </c>
      <c r="K87" s="125"/>
    </row>
    <row r="88" spans="1:11" ht="80.099999999999994" customHeight="1" x14ac:dyDescent="0.25">
      <c r="A88" s="38" t="s">
        <v>197</v>
      </c>
      <c r="B88" s="80"/>
      <c r="C88" s="83"/>
      <c r="D88" s="57" t="s">
        <v>176</v>
      </c>
      <c r="E88" s="38">
        <f>'Kertas Kerja'!E88</f>
        <v>0</v>
      </c>
      <c r="F88" s="38">
        <f>'Kertas Kerja'!F88</f>
        <v>0</v>
      </c>
      <c r="G88" s="80"/>
      <c r="H88" s="124"/>
      <c r="I88" s="92"/>
      <c r="J88" s="60">
        <f>'Kertas Kerja'!J88</f>
        <v>0</v>
      </c>
      <c r="K88" s="125"/>
    </row>
    <row r="89" spans="1:11" ht="98.25" customHeight="1" x14ac:dyDescent="0.25">
      <c r="A89" s="38" t="s">
        <v>89</v>
      </c>
      <c r="B89" s="80"/>
      <c r="C89" s="79" t="s">
        <v>39</v>
      </c>
      <c r="D89" s="57" t="s">
        <v>177</v>
      </c>
      <c r="E89" s="38">
        <f>'Kertas Kerja'!E89</f>
        <v>0</v>
      </c>
      <c r="F89" s="38">
        <f>'Kertas Kerja'!F89</f>
        <v>0</v>
      </c>
      <c r="G89" s="84">
        <f>'Kertas Kerja'!G89:G90</f>
        <v>0</v>
      </c>
      <c r="H89" s="128">
        <f>'Kertas Kerja'!H89:H90</f>
        <v>0</v>
      </c>
      <c r="I89" s="90"/>
      <c r="J89" s="60">
        <f>'Kertas Kerja'!J89</f>
        <v>0</v>
      </c>
      <c r="K89" s="126">
        <f>'Kertas Kerja'!K89:K90</f>
        <v>0</v>
      </c>
    </row>
    <row r="90" spans="1:11" ht="80.099999999999994" customHeight="1" x14ac:dyDescent="0.25">
      <c r="A90" s="38" t="s">
        <v>90</v>
      </c>
      <c r="B90" s="80"/>
      <c r="C90" s="79"/>
      <c r="D90" s="57" t="s">
        <v>178</v>
      </c>
      <c r="E90" s="38">
        <f>'Kertas Kerja'!E90</f>
        <v>0</v>
      </c>
      <c r="F90" s="38">
        <f>'Kertas Kerja'!F90</f>
        <v>0</v>
      </c>
      <c r="G90" s="86"/>
      <c r="H90" s="129"/>
      <c r="I90" s="92"/>
      <c r="J90" s="60">
        <f>'Kertas Kerja'!J90</f>
        <v>0</v>
      </c>
      <c r="K90" s="127"/>
    </row>
    <row r="91" spans="1:11" ht="80.099999999999994" customHeight="1" x14ac:dyDescent="0.25">
      <c r="A91" s="38" t="s">
        <v>91</v>
      </c>
      <c r="B91" s="80" t="s">
        <v>48</v>
      </c>
      <c r="C91" s="81" t="s">
        <v>38</v>
      </c>
      <c r="D91" s="57" t="s">
        <v>179</v>
      </c>
      <c r="E91" s="38">
        <f>'Kertas Kerja'!E91</f>
        <v>0</v>
      </c>
      <c r="F91" s="38">
        <f>'Kertas Kerja'!F91</f>
        <v>0</v>
      </c>
      <c r="G91" s="84">
        <f>'Kertas Kerja'!G91:G93</f>
        <v>0</v>
      </c>
      <c r="H91" s="128">
        <f>'Kertas Kerja'!H91:H93</f>
        <v>0</v>
      </c>
      <c r="I91" s="90"/>
      <c r="J91" s="60">
        <f>'Kertas Kerja'!J91</f>
        <v>0</v>
      </c>
      <c r="K91" s="126">
        <f>'Kertas Kerja'!K91:K93</f>
        <v>0</v>
      </c>
    </row>
    <row r="92" spans="1:11" ht="80.099999999999994" customHeight="1" x14ac:dyDescent="0.25">
      <c r="A92" s="38" t="s">
        <v>92</v>
      </c>
      <c r="B92" s="80"/>
      <c r="C92" s="82"/>
      <c r="D92" s="57" t="s">
        <v>180</v>
      </c>
      <c r="E92" s="38">
        <f>'Kertas Kerja'!E92</f>
        <v>0</v>
      </c>
      <c r="F92" s="38">
        <f>'Kertas Kerja'!F92</f>
        <v>0</v>
      </c>
      <c r="G92" s="85"/>
      <c r="H92" s="134"/>
      <c r="I92" s="91"/>
      <c r="J92" s="60">
        <f>'Kertas Kerja'!J92</f>
        <v>0</v>
      </c>
      <c r="K92" s="132"/>
    </row>
    <row r="93" spans="1:11" ht="80.099999999999994" customHeight="1" x14ac:dyDescent="0.25">
      <c r="A93" s="38" t="s">
        <v>198</v>
      </c>
      <c r="B93" s="80"/>
      <c r="C93" s="83"/>
      <c r="D93" s="61" t="s">
        <v>176</v>
      </c>
      <c r="E93" s="38">
        <f>'Kertas Kerja'!E93</f>
        <v>0</v>
      </c>
      <c r="F93" s="38">
        <f>'Kertas Kerja'!F93</f>
        <v>0</v>
      </c>
      <c r="G93" s="86"/>
      <c r="H93" s="129"/>
      <c r="I93" s="92"/>
      <c r="J93" s="60">
        <f>'Kertas Kerja'!J93</f>
        <v>0</v>
      </c>
      <c r="K93" s="127"/>
    </row>
    <row r="94" spans="1:11" ht="103.5" customHeight="1" x14ac:dyDescent="0.25">
      <c r="A94" s="38" t="s">
        <v>93</v>
      </c>
      <c r="B94" s="80"/>
      <c r="C94" s="79" t="s">
        <v>39</v>
      </c>
      <c r="D94" s="57" t="s">
        <v>181</v>
      </c>
      <c r="E94" s="38">
        <f>'Kertas Kerja'!E94</f>
        <v>0</v>
      </c>
      <c r="F94" s="38">
        <f>'Kertas Kerja'!F94</f>
        <v>0</v>
      </c>
      <c r="G94" s="84">
        <f>'Kertas Kerja'!G94:G95</f>
        <v>0</v>
      </c>
      <c r="H94" s="128">
        <f>'Kertas Kerja'!H94:H95</f>
        <v>0</v>
      </c>
      <c r="I94" s="90"/>
      <c r="J94" s="60">
        <f>'Kertas Kerja'!J94</f>
        <v>0</v>
      </c>
      <c r="K94" s="126">
        <f>'Kertas Kerja'!K94:K95</f>
        <v>0</v>
      </c>
    </row>
    <row r="95" spans="1:11" ht="234" customHeight="1" x14ac:dyDescent="0.25">
      <c r="A95" s="38" t="s">
        <v>94</v>
      </c>
      <c r="B95" s="80"/>
      <c r="C95" s="79"/>
      <c r="D95" s="57" t="s">
        <v>182</v>
      </c>
      <c r="E95" s="38">
        <f>'Kertas Kerja'!E95</f>
        <v>0</v>
      </c>
      <c r="F95" s="38">
        <f>'Kertas Kerja'!F95</f>
        <v>0</v>
      </c>
      <c r="G95" s="86"/>
      <c r="H95" s="129"/>
      <c r="I95" s="92"/>
      <c r="J95" s="60">
        <f>'Kertas Kerja'!J95</f>
        <v>0</v>
      </c>
      <c r="K95" s="127"/>
    </row>
    <row r="96" spans="1:11" ht="80.099999999999994" customHeight="1" x14ac:dyDescent="0.25">
      <c r="A96" s="38" t="s">
        <v>95</v>
      </c>
      <c r="B96" s="80" t="s">
        <v>49</v>
      </c>
      <c r="C96" s="81" t="s">
        <v>40</v>
      </c>
      <c r="D96" s="57" t="s">
        <v>183</v>
      </c>
      <c r="E96" s="38">
        <f>'Kertas Kerja'!E96</f>
        <v>0</v>
      </c>
      <c r="F96" s="38">
        <f>'Kertas Kerja'!F96</f>
        <v>0</v>
      </c>
      <c r="G96" s="80">
        <f>'Kertas Kerja'!G96:G108</f>
        <v>0</v>
      </c>
      <c r="H96" s="124">
        <f>'Kertas Kerja'!H96:H108</f>
        <v>0</v>
      </c>
      <c r="I96" s="93"/>
      <c r="J96" s="60">
        <f>'Kertas Kerja'!J96</f>
        <v>0</v>
      </c>
      <c r="K96" s="125">
        <f>'Kertas Kerja'!K96:K108</f>
        <v>0</v>
      </c>
    </row>
    <row r="97" spans="1:11" ht="80.099999999999994" customHeight="1" x14ac:dyDescent="0.25">
      <c r="A97" s="38" t="s">
        <v>96</v>
      </c>
      <c r="B97" s="80"/>
      <c r="C97" s="82"/>
      <c r="D97" s="43" t="s">
        <v>171</v>
      </c>
      <c r="E97" s="38">
        <f>'Kertas Kerja'!E97</f>
        <v>0</v>
      </c>
      <c r="F97" s="38">
        <f>'Kertas Kerja'!F97</f>
        <v>0</v>
      </c>
      <c r="G97" s="80"/>
      <c r="H97" s="124"/>
      <c r="I97" s="93"/>
      <c r="J97" s="60">
        <f>'Kertas Kerja'!J97</f>
        <v>0</v>
      </c>
      <c r="K97" s="125"/>
    </row>
    <row r="98" spans="1:11" ht="80.099999999999994" customHeight="1" x14ac:dyDescent="0.25">
      <c r="A98" s="38" t="s">
        <v>97</v>
      </c>
      <c r="B98" s="80"/>
      <c r="C98" s="82"/>
      <c r="D98" s="43" t="s">
        <v>173</v>
      </c>
      <c r="E98" s="38">
        <f>'Kertas Kerja'!E98</f>
        <v>0</v>
      </c>
      <c r="F98" s="38">
        <f>'Kertas Kerja'!F98</f>
        <v>0</v>
      </c>
      <c r="G98" s="80"/>
      <c r="H98" s="124"/>
      <c r="I98" s="93"/>
      <c r="J98" s="60">
        <f>'Kertas Kerja'!J98</f>
        <v>0</v>
      </c>
      <c r="K98" s="125"/>
    </row>
    <row r="99" spans="1:11" ht="80.099999999999994" customHeight="1" x14ac:dyDescent="0.25">
      <c r="A99" s="38" t="s">
        <v>98</v>
      </c>
      <c r="B99" s="80"/>
      <c r="C99" s="82"/>
      <c r="D99" s="57" t="s">
        <v>184</v>
      </c>
      <c r="E99" s="38">
        <f>'Kertas Kerja'!E99</f>
        <v>0</v>
      </c>
      <c r="F99" s="38">
        <f>'Kertas Kerja'!F99</f>
        <v>0</v>
      </c>
      <c r="G99" s="80"/>
      <c r="H99" s="124"/>
      <c r="I99" s="93"/>
      <c r="J99" s="60">
        <f>'Kertas Kerja'!J99</f>
        <v>0</v>
      </c>
      <c r="K99" s="125"/>
    </row>
    <row r="100" spans="1:11" ht="80.099999999999994" customHeight="1" x14ac:dyDescent="0.25">
      <c r="A100" s="38" t="s">
        <v>99</v>
      </c>
      <c r="B100" s="80"/>
      <c r="C100" s="82"/>
      <c r="D100" s="57" t="s">
        <v>41</v>
      </c>
      <c r="E100" s="38">
        <f>'Kertas Kerja'!E100</f>
        <v>0</v>
      </c>
      <c r="F100" s="38">
        <f>'Kertas Kerja'!F100</f>
        <v>0</v>
      </c>
      <c r="G100" s="80"/>
      <c r="H100" s="124"/>
      <c r="I100" s="93"/>
      <c r="J100" s="60">
        <f>'Kertas Kerja'!J100</f>
        <v>0</v>
      </c>
      <c r="K100" s="125"/>
    </row>
    <row r="101" spans="1:11" ht="80.099999999999994" customHeight="1" x14ac:dyDescent="0.25">
      <c r="A101" s="38" t="s">
        <v>199</v>
      </c>
      <c r="B101" s="80"/>
      <c r="C101" s="82"/>
      <c r="D101" s="57" t="s">
        <v>42</v>
      </c>
      <c r="E101" s="38">
        <f>'Kertas Kerja'!E101</f>
        <v>0</v>
      </c>
      <c r="F101" s="38">
        <f>'Kertas Kerja'!F101</f>
        <v>0</v>
      </c>
      <c r="G101" s="80"/>
      <c r="H101" s="124"/>
      <c r="I101" s="93"/>
      <c r="J101" s="60">
        <f>'Kertas Kerja'!J101</f>
        <v>0</v>
      </c>
      <c r="K101" s="125"/>
    </row>
    <row r="102" spans="1:11" ht="80.099999999999994" customHeight="1" x14ac:dyDescent="0.25">
      <c r="A102" s="38" t="s">
        <v>200</v>
      </c>
      <c r="B102" s="80"/>
      <c r="C102" s="82"/>
      <c r="D102" s="57" t="s">
        <v>185</v>
      </c>
      <c r="E102" s="38">
        <f>'Kertas Kerja'!E102</f>
        <v>0</v>
      </c>
      <c r="F102" s="38">
        <f>'Kertas Kerja'!F102</f>
        <v>0</v>
      </c>
      <c r="G102" s="80"/>
      <c r="H102" s="124"/>
      <c r="I102" s="93"/>
      <c r="J102" s="60">
        <f>'Kertas Kerja'!J102</f>
        <v>0</v>
      </c>
      <c r="K102" s="125"/>
    </row>
    <row r="103" spans="1:11" ht="80.099999999999994" customHeight="1" x14ac:dyDescent="0.25">
      <c r="A103" s="38" t="s">
        <v>201</v>
      </c>
      <c r="B103" s="80"/>
      <c r="C103" s="82"/>
      <c r="D103" s="57" t="s">
        <v>186</v>
      </c>
      <c r="E103" s="38">
        <f>'Kertas Kerja'!E103</f>
        <v>0</v>
      </c>
      <c r="F103" s="38">
        <f>'Kertas Kerja'!F103</f>
        <v>0</v>
      </c>
      <c r="G103" s="80"/>
      <c r="H103" s="124"/>
      <c r="I103" s="93"/>
      <c r="J103" s="60">
        <f>'Kertas Kerja'!J103</f>
        <v>0</v>
      </c>
      <c r="K103" s="125"/>
    </row>
    <row r="104" spans="1:11" ht="80.099999999999994" customHeight="1" x14ac:dyDescent="0.25">
      <c r="A104" s="38" t="s">
        <v>202</v>
      </c>
      <c r="B104" s="80"/>
      <c r="C104" s="82"/>
      <c r="D104" s="57" t="s">
        <v>187</v>
      </c>
      <c r="E104" s="38">
        <f>'Kertas Kerja'!E104</f>
        <v>0</v>
      </c>
      <c r="F104" s="38">
        <f>'Kertas Kerja'!F104</f>
        <v>0</v>
      </c>
      <c r="G104" s="80"/>
      <c r="H104" s="124"/>
      <c r="I104" s="93"/>
      <c r="J104" s="60">
        <f>'Kertas Kerja'!J104</f>
        <v>0</v>
      </c>
      <c r="K104" s="125"/>
    </row>
    <row r="105" spans="1:11" ht="80.099999999999994" customHeight="1" x14ac:dyDescent="0.25">
      <c r="A105" s="38" t="s">
        <v>203</v>
      </c>
      <c r="B105" s="80"/>
      <c r="C105" s="82"/>
      <c r="D105" s="59" t="s">
        <v>188</v>
      </c>
      <c r="E105" s="38">
        <f>'Kertas Kerja'!E105</f>
        <v>0</v>
      </c>
      <c r="F105" s="38">
        <f>'Kertas Kerja'!F105</f>
        <v>0</v>
      </c>
      <c r="G105" s="80"/>
      <c r="H105" s="124"/>
      <c r="I105" s="93"/>
      <c r="J105" s="60">
        <f>'Kertas Kerja'!J105</f>
        <v>0</v>
      </c>
      <c r="K105" s="125"/>
    </row>
    <row r="106" spans="1:11" ht="80.099999999999994" customHeight="1" x14ac:dyDescent="0.25">
      <c r="A106" s="38" t="s">
        <v>204</v>
      </c>
      <c r="B106" s="80"/>
      <c r="C106" s="82"/>
      <c r="D106" s="59" t="s">
        <v>189</v>
      </c>
      <c r="E106" s="38">
        <f>'Kertas Kerja'!E106</f>
        <v>0</v>
      </c>
      <c r="F106" s="38">
        <f>'Kertas Kerja'!F106</f>
        <v>0</v>
      </c>
      <c r="G106" s="80"/>
      <c r="H106" s="124"/>
      <c r="I106" s="93"/>
      <c r="J106" s="60">
        <f>'Kertas Kerja'!J106</f>
        <v>0</v>
      </c>
      <c r="K106" s="125"/>
    </row>
    <row r="107" spans="1:11" ht="80.099999999999994" customHeight="1" x14ac:dyDescent="0.25">
      <c r="A107" s="38" t="s">
        <v>218</v>
      </c>
      <c r="B107" s="80"/>
      <c r="C107" s="82"/>
      <c r="D107" s="59" t="s">
        <v>190</v>
      </c>
      <c r="E107" s="38">
        <f>'Kertas Kerja'!E107</f>
        <v>0</v>
      </c>
      <c r="F107" s="38">
        <f>'Kertas Kerja'!F107</f>
        <v>0</v>
      </c>
      <c r="G107" s="80"/>
      <c r="H107" s="124"/>
      <c r="I107" s="93"/>
      <c r="J107" s="60">
        <f>'Kertas Kerja'!J107</f>
        <v>0</v>
      </c>
      <c r="K107" s="125"/>
    </row>
    <row r="108" spans="1:11" ht="80.099999999999994" customHeight="1" x14ac:dyDescent="0.25">
      <c r="A108" s="38" t="s">
        <v>219</v>
      </c>
      <c r="B108" s="80"/>
      <c r="C108" s="83"/>
      <c r="D108" s="59" t="s">
        <v>191</v>
      </c>
      <c r="E108" s="38">
        <f>'Kertas Kerja'!E108</f>
        <v>0</v>
      </c>
      <c r="F108" s="38">
        <f>'Kertas Kerja'!F108</f>
        <v>0</v>
      </c>
      <c r="G108" s="84"/>
      <c r="H108" s="128"/>
      <c r="I108" s="90"/>
      <c r="J108" s="60">
        <f>'Kertas Kerja'!J108</f>
        <v>0</v>
      </c>
      <c r="K108" s="126"/>
    </row>
    <row r="109" spans="1:11" ht="80.099999999999994" customHeight="1" x14ac:dyDescent="0.25">
      <c r="A109" s="38" t="s">
        <v>100</v>
      </c>
      <c r="B109" s="80"/>
      <c r="C109" s="81" t="s">
        <v>205</v>
      </c>
      <c r="D109" s="43" t="s">
        <v>249</v>
      </c>
      <c r="E109" s="38">
        <f>'Kertas Kerja'!E109</f>
        <v>0</v>
      </c>
      <c r="F109" s="38">
        <f>'Kertas Kerja'!F109</f>
        <v>0</v>
      </c>
      <c r="G109" s="80">
        <f>'Kertas Kerja'!G109:G111</f>
        <v>0</v>
      </c>
      <c r="H109" s="124">
        <f>'Kertas Kerja'!H109:H111</f>
        <v>0</v>
      </c>
      <c r="I109" s="93"/>
      <c r="J109" s="60">
        <f>'Kertas Kerja'!J109</f>
        <v>0</v>
      </c>
      <c r="K109" s="125">
        <f>'Kertas Kerja'!K109:K111</f>
        <v>0</v>
      </c>
    </row>
    <row r="110" spans="1:11" ht="80.099999999999994" customHeight="1" x14ac:dyDescent="0.25">
      <c r="A110" s="38" t="s">
        <v>101</v>
      </c>
      <c r="B110" s="80"/>
      <c r="C110" s="82"/>
      <c r="D110" s="43" t="s">
        <v>250</v>
      </c>
      <c r="E110" s="38">
        <f>'Kertas Kerja'!E110</f>
        <v>0</v>
      </c>
      <c r="F110" s="38">
        <f>'Kertas Kerja'!F110</f>
        <v>0</v>
      </c>
      <c r="G110" s="80"/>
      <c r="H110" s="124"/>
      <c r="I110" s="93"/>
      <c r="J110" s="60">
        <f>'Kertas Kerja'!J110</f>
        <v>0</v>
      </c>
      <c r="K110" s="125"/>
    </row>
    <row r="111" spans="1:11" ht="80.099999999999994" customHeight="1" x14ac:dyDescent="0.25">
      <c r="A111" s="38" t="s">
        <v>102</v>
      </c>
      <c r="B111" s="80"/>
      <c r="C111" s="83"/>
      <c r="D111" s="43" t="s">
        <v>251</v>
      </c>
      <c r="E111" s="38">
        <f>'Kertas Kerja'!E111</f>
        <v>0</v>
      </c>
      <c r="F111" s="38">
        <f>'Kertas Kerja'!F111</f>
        <v>0</v>
      </c>
      <c r="G111" s="80"/>
      <c r="H111" s="124"/>
      <c r="I111" s="93"/>
      <c r="J111" s="60">
        <f>'Kertas Kerja'!J111</f>
        <v>0</v>
      </c>
      <c r="K111" s="125"/>
    </row>
    <row r="112" spans="1:11" ht="80.099999999999994" customHeight="1" x14ac:dyDescent="0.25">
      <c r="A112" s="38" t="s">
        <v>207</v>
      </c>
      <c r="B112" s="80"/>
      <c r="C112" s="79" t="s">
        <v>206</v>
      </c>
      <c r="D112" s="57" t="s">
        <v>192</v>
      </c>
      <c r="E112" s="38">
        <f>'Kertas Kerja'!E112</f>
        <v>0</v>
      </c>
      <c r="F112" s="38">
        <f>'Kertas Kerja'!F112</f>
        <v>0</v>
      </c>
      <c r="G112" s="80">
        <f>'Kertas Kerja'!G112:G114</f>
        <v>0</v>
      </c>
      <c r="H112" s="124">
        <f>'Kertas Kerja'!H112:H114</f>
        <v>0</v>
      </c>
      <c r="I112" s="93"/>
      <c r="J112" s="60">
        <f>'Kertas Kerja'!J112</f>
        <v>0</v>
      </c>
      <c r="K112" s="125">
        <f>'Kertas Kerja'!K112:K114</f>
        <v>0</v>
      </c>
    </row>
    <row r="113" spans="1:11" ht="80.099999999999994" customHeight="1" x14ac:dyDescent="0.25">
      <c r="A113" s="38" t="s">
        <v>208</v>
      </c>
      <c r="B113" s="80"/>
      <c r="C113" s="79"/>
      <c r="D113" s="57" t="s">
        <v>193</v>
      </c>
      <c r="E113" s="38">
        <f>'Kertas Kerja'!E113</f>
        <v>0</v>
      </c>
      <c r="F113" s="38">
        <f>'Kertas Kerja'!F113</f>
        <v>0</v>
      </c>
      <c r="G113" s="80"/>
      <c r="H113" s="124"/>
      <c r="I113" s="93"/>
      <c r="J113" s="60">
        <f>'Kertas Kerja'!J113</f>
        <v>0</v>
      </c>
      <c r="K113" s="125"/>
    </row>
    <row r="114" spans="1:11" ht="80.099999999999994" customHeight="1" x14ac:dyDescent="0.25">
      <c r="A114" s="38" t="s">
        <v>209</v>
      </c>
      <c r="B114" s="80"/>
      <c r="C114" s="79"/>
      <c r="D114" s="57" t="s">
        <v>194</v>
      </c>
      <c r="E114" s="38">
        <f>'Kertas Kerja'!E114</f>
        <v>0</v>
      </c>
      <c r="F114" s="38">
        <f>'Kertas Kerja'!F114</f>
        <v>0</v>
      </c>
      <c r="G114" s="80"/>
      <c r="H114" s="124"/>
      <c r="I114" s="93"/>
      <c r="J114" s="58">
        <f>'Kertas Kerja'!J114</f>
        <v>0</v>
      </c>
      <c r="K114" s="125"/>
    </row>
    <row r="116" spans="1:11" ht="189.95" customHeight="1" x14ac:dyDescent="0.25">
      <c r="B116" s="50" t="s">
        <v>247</v>
      </c>
      <c r="C116" s="80">
        <f>'Kertas Kerja'!C116:K116</f>
        <v>0</v>
      </c>
      <c r="D116" s="80"/>
      <c r="E116" s="80"/>
      <c r="F116" s="80"/>
      <c r="G116" s="80"/>
      <c r="H116" s="80"/>
      <c r="I116" s="80"/>
      <c r="J116" s="80"/>
      <c r="K116" s="80"/>
    </row>
    <row r="117" spans="1:11" ht="17.100000000000001" customHeight="1" x14ac:dyDescent="0.25">
      <c r="B117" s="62" t="s">
        <v>227</v>
      </c>
      <c r="C117" s="136"/>
      <c r="D117" s="137"/>
      <c r="E117" s="63"/>
      <c r="F117" s="63"/>
      <c r="G117" s="64"/>
      <c r="H117" s="63"/>
      <c r="I117" s="63"/>
      <c r="J117" s="74"/>
      <c r="K117" s="74"/>
    </row>
    <row r="118" spans="1:11" x14ac:dyDescent="0.25">
      <c r="B118" s="51"/>
      <c r="E118" s="49"/>
    </row>
    <row r="119" spans="1:11" x14ac:dyDescent="0.25">
      <c r="B119" s="51"/>
      <c r="E119" s="49"/>
    </row>
    <row r="120" spans="1:11" x14ac:dyDescent="0.25">
      <c r="B120" s="135" t="s">
        <v>226</v>
      </c>
      <c r="C120" s="135"/>
      <c r="D120" s="135"/>
      <c r="E120" s="66"/>
    </row>
    <row r="121" spans="1:11" x14ac:dyDescent="0.25">
      <c r="B121" s="67"/>
      <c r="C121" s="68"/>
      <c r="D121" s="25"/>
      <c r="E121" s="66"/>
    </row>
    <row r="122" spans="1:11" x14ac:dyDescent="0.25">
      <c r="B122" s="67" t="s">
        <v>105</v>
      </c>
      <c r="C122" s="68"/>
      <c r="D122" s="25"/>
      <c r="E122" s="66"/>
    </row>
    <row r="123" spans="1:11" x14ac:dyDescent="0.25">
      <c r="B123" s="67"/>
      <c r="C123" s="68"/>
      <c r="D123" s="25"/>
      <c r="E123" s="66"/>
    </row>
    <row r="124" spans="1:11" x14ac:dyDescent="0.25">
      <c r="B124" s="67"/>
      <c r="C124" s="68"/>
      <c r="D124" s="25"/>
      <c r="E124" s="66"/>
    </row>
    <row r="125" spans="1:11" x14ac:dyDescent="0.25">
      <c r="B125" s="67"/>
      <c r="C125" s="68"/>
      <c r="D125" s="25"/>
      <c r="E125" s="66"/>
    </row>
    <row r="126" spans="1:11" x14ac:dyDescent="0.25">
      <c r="B126" s="67"/>
      <c r="C126" s="68"/>
      <c r="D126" s="25"/>
      <c r="E126" s="66"/>
    </row>
    <row r="127" spans="1:11" x14ac:dyDescent="0.25">
      <c r="B127" s="67"/>
      <c r="C127" s="68"/>
      <c r="D127" s="25"/>
      <c r="E127" s="66"/>
    </row>
    <row r="128" spans="1:11" x14ac:dyDescent="0.25">
      <c r="B128" s="67"/>
      <c r="C128" s="68"/>
      <c r="D128" s="25"/>
      <c r="E128" s="66"/>
    </row>
    <row r="129" spans="2:5" x14ac:dyDescent="0.25">
      <c r="B129" s="69" t="s">
        <v>106</v>
      </c>
      <c r="D129" s="70"/>
      <c r="E129" s="22"/>
    </row>
    <row r="130" spans="2:5" x14ac:dyDescent="0.25">
      <c r="B130" s="71" t="s">
        <v>107</v>
      </c>
      <c r="C130" s="68"/>
      <c r="D130" s="25"/>
      <c r="E130" s="66"/>
    </row>
  </sheetData>
  <sheetProtection algorithmName="SHA-512" hashValue="37rYhM5yb1ffStqptsyz3j94zTmpPVjIx8lpRfExyJPavT7ETpnV6zELem/sQTA8eLDcDIhxkxGVVU/oj2G7yg==" saltValue="xEHFxn0oEOwaD22MxsNBXA==" spinCount="100000" sheet="1" objects="1" scenarios="1" selectLockedCells="1" selectUnlockedCells="1"/>
  <protectedRanges>
    <protectedRange sqref="B120 B122:B130 C117" name="Range1"/>
  </protectedRanges>
  <mergeCells count="185">
    <mergeCell ref="E26:F26"/>
    <mergeCell ref="E25:F25"/>
    <mergeCell ref="D31:F31"/>
    <mergeCell ref="D33:F33"/>
    <mergeCell ref="D34:F34"/>
    <mergeCell ref="D35:F35"/>
    <mergeCell ref="B32:F32"/>
    <mergeCell ref="C36:F36"/>
    <mergeCell ref="E21:F21"/>
    <mergeCell ref="E22:F22"/>
    <mergeCell ref="B23:F23"/>
    <mergeCell ref="B24:C24"/>
    <mergeCell ref="D24:F24"/>
    <mergeCell ref="B27:F27"/>
    <mergeCell ref="B28:C28"/>
    <mergeCell ref="B33:C33"/>
    <mergeCell ref="D28:F28"/>
    <mergeCell ref="D29:F29"/>
    <mergeCell ref="D30:F30"/>
    <mergeCell ref="B10:F10"/>
    <mergeCell ref="B11:F11"/>
    <mergeCell ref="D12:F12"/>
    <mergeCell ref="D13:F13"/>
    <mergeCell ref="B14:F14"/>
    <mergeCell ref="E16:F16"/>
    <mergeCell ref="E17:F17"/>
    <mergeCell ref="B18:F18"/>
    <mergeCell ref="B19:C19"/>
    <mergeCell ref="D19:F19"/>
    <mergeCell ref="D15:F15"/>
    <mergeCell ref="B15:C15"/>
    <mergeCell ref="C117:D117"/>
    <mergeCell ref="J39:K39"/>
    <mergeCell ref="A1:K1"/>
    <mergeCell ref="A2:K2"/>
    <mergeCell ref="C45:C46"/>
    <mergeCell ref="A38:A40"/>
    <mergeCell ref="B38:B40"/>
    <mergeCell ref="C38:C40"/>
    <mergeCell ref="D38:D40"/>
    <mergeCell ref="E39:F39"/>
    <mergeCell ref="H39:I39"/>
    <mergeCell ref="E38:K38"/>
    <mergeCell ref="C41:C42"/>
    <mergeCell ref="C43:C44"/>
    <mergeCell ref="G39:G40"/>
    <mergeCell ref="B41:B48"/>
    <mergeCell ref="G41:G42"/>
    <mergeCell ref="C47:C48"/>
    <mergeCell ref="K41:K42"/>
    <mergeCell ref="I41:I42"/>
    <mergeCell ref="H41:H42"/>
    <mergeCell ref="K43:K44"/>
    <mergeCell ref="I43:I44"/>
    <mergeCell ref="E20:F20"/>
    <mergeCell ref="K91:K93"/>
    <mergeCell ref="I91:I93"/>
    <mergeCell ref="H91:H93"/>
    <mergeCell ref="G91:G93"/>
    <mergeCell ref="H43:H44"/>
    <mergeCell ref="G43:G44"/>
    <mergeCell ref="B120:D120"/>
    <mergeCell ref="C116:K116"/>
    <mergeCell ref="B76:B79"/>
    <mergeCell ref="B91:B95"/>
    <mergeCell ref="C76:C77"/>
    <mergeCell ref="C78:C79"/>
    <mergeCell ref="B57:B66"/>
    <mergeCell ref="B67:B75"/>
    <mergeCell ref="K78:K79"/>
    <mergeCell ref="I78:I79"/>
    <mergeCell ref="H78:H79"/>
    <mergeCell ref="G78:G79"/>
    <mergeCell ref="K80:K81"/>
    <mergeCell ref="I80:I81"/>
    <mergeCell ref="H80:H81"/>
    <mergeCell ref="G80:G81"/>
    <mergeCell ref="K109:K111"/>
    <mergeCell ref="I109:I111"/>
    <mergeCell ref="K45:K46"/>
    <mergeCell ref="I45:I46"/>
    <mergeCell ref="H45:H46"/>
    <mergeCell ref="G45:G46"/>
    <mergeCell ref="K57:K58"/>
    <mergeCell ref="I57:I58"/>
    <mergeCell ref="H57:H58"/>
    <mergeCell ref="G57:G58"/>
    <mergeCell ref="G74:G75"/>
    <mergeCell ref="H59:H60"/>
    <mergeCell ref="G59:G60"/>
    <mergeCell ref="I59:I60"/>
    <mergeCell ref="K69:K72"/>
    <mergeCell ref="I69:I72"/>
    <mergeCell ref="H69:H72"/>
    <mergeCell ref="G69:G72"/>
    <mergeCell ref="K74:K75"/>
    <mergeCell ref="I74:I75"/>
    <mergeCell ref="H74:H75"/>
    <mergeCell ref="I94:I95"/>
    <mergeCell ref="H94:H95"/>
    <mergeCell ref="G94:G95"/>
    <mergeCell ref="K112:K114"/>
    <mergeCell ref="I112:I114"/>
    <mergeCell ref="H112:H114"/>
    <mergeCell ref="G112:G114"/>
    <mergeCell ref="H109:H111"/>
    <mergeCell ref="C109:C111"/>
    <mergeCell ref="I96:I108"/>
    <mergeCell ref="H96:H108"/>
    <mergeCell ref="G96:G108"/>
    <mergeCell ref="K94:K95"/>
    <mergeCell ref="G109:G111"/>
    <mergeCell ref="H82:H85"/>
    <mergeCell ref="B96:B114"/>
    <mergeCell ref="B80:B85"/>
    <mergeCell ref="B86:B90"/>
    <mergeCell ref="C80:C81"/>
    <mergeCell ref="C89:C90"/>
    <mergeCell ref="C94:C95"/>
    <mergeCell ref="C112:C114"/>
    <mergeCell ref="G86:G88"/>
    <mergeCell ref="C82:C85"/>
    <mergeCell ref="I82:I85"/>
    <mergeCell ref="K82:K85"/>
    <mergeCell ref="K96:K108"/>
    <mergeCell ref="G82:G85"/>
    <mergeCell ref="K76:K77"/>
    <mergeCell ref="I76:I77"/>
    <mergeCell ref="H76:H77"/>
    <mergeCell ref="G76:G77"/>
    <mergeCell ref="C61:C62"/>
    <mergeCell ref="C69:C72"/>
    <mergeCell ref="C86:C88"/>
    <mergeCell ref="C91:C93"/>
    <mergeCell ref="C96:C108"/>
    <mergeCell ref="G61:G62"/>
    <mergeCell ref="H61:H62"/>
    <mergeCell ref="K86:K88"/>
    <mergeCell ref="I86:I88"/>
    <mergeCell ref="C67:C68"/>
    <mergeCell ref="C74:C75"/>
    <mergeCell ref="H86:H88"/>
    <mergeCell ref="K89:K90"/>
    <mergeCell ref="I89:I90"/>
    <mergeCell ref="H89:H90"/>
    <mergeCell ref="G89:G90"/>
    <mergeCell ref="B49:B56"/>
    <mergeCell ref="K47:K48"/>
    <mergeCell ref="I47:I48"/>
    <mergeCell ref="H47:H48"/>
    <mergeCell ref="G47:G48"/>
    <mergeCell ref="K49:K50"/>
    <mergeCell ref="I49:I50"/>
    <mergeCell ref="H49:H50"/>
    <mergeCell ref="G49:G50"/>
    <mergeCell ref="K51:K52"/>
    <mergeCell ref="I51:I52"/>
    <mergeCell ref="H51:H52"/>
    <mergeCell ref="G51:G52"/>
    <mergeCell ref="G53:G56"/>
    <mergeCell ref="K53:K56"/>
    <mergeCell ref="I53:I56"/>
    <mergeCell ref="H53:H56"/>
    <mergeCell ref="C49:C50"/>
    <mergeCell ref="C51:C52"/>
    <mergeCell ref="C53:C56"/>
    <mergeCell ref="C57:C58"/>
    <mergeCell ref="K67:K68"/>
    <mergeCell ref="I67:I68"/>
    <mergeCell ref="H67:H68"/>
    <mergeCell ref="G67:G68"/>
    <mergeCell ref="K63:K64"/>
    <mergeCell ref="I63:I64"/>
    <mergeCell ref="H63:H64"/>
    <mergeCell ref="G63:G64"/>
    <mergeCell ref="K65:K66"/>
    <mergeCell ref="I65:I66"/>
    <mergeCell ref="H65:H66"/>
    <mergeCell ref="G65:G66"/>
    <mergeCell ref="K61:K62"/>
    <mergeCell ref="I61:I62"/>
    <mergeCell ref="C65:C66"/>
    <mergeCell ref="C63:C64"/>
    <mergeCell ref="C59:C60"/>
    <mergeCell ref="K59:K60"/>
  </mergeCells>
  <phoneticPr fontId="8" type="noConversion"/>
  <dataValidations count="1">
    <dataValidation type="list" allowBlank="1" showInputMessage="1" showErrorMessage="1" sqref="C117:D117">
      <formula1>"LANJUT ASESMEN LAPANGAN,TIDAK LANJUT ASESMEN LAPANGAN"</formula1>
    </dataValidation>
  </dataValidations>
  <pageMargins left="0.7" right="0.7" top="0.75" bottom="0.75" header="0.3" footer="0.3"/>
  <pageSetup paperSize="9" orientation="landscape" horizontalDpi="4294967292"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G34" sqref="G34"/>
    </sheetView>
  </sheetViews>
  <sheetFormatPr defaultColWidth="10.625" defaultRowHeight="15.75" x14ac:dyDescent="0.25"/>
  <sheetData>
    <row r="1" spans="1:2" x14ac:dyDescent="0.25">
      <c r="A1" s="16"/>
      <c r="B1" s="15"/>
    </row>
    <row r="2" spans="1:2" x14ac:dyDescent="0.25">
      <c r="A2" s="16" t="s">
        <v>242</v>
      </c>
      <c r="B2"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Menu</vt:lpstr>
      <vt:lpstr>Kertas Kerja</vt:lpstr>
      <vt:lpstr>Keputusan AK</vt:lpstr>
      <vt:lpstr>Sheet1</vt:lpstr>
      <vt:lpstr>allowed</vt:lpstr>
      <vt:lpstr>not_allowed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ASUS</cp:lastModifiedBy>
  <cp:lastPrinted>2021-08-08T12:06:43Z</cp:lastPrinted>
  <dcterms:created xsi:type="dcterms:W3CDTF">2021-06-16T01:59:51Z</dcterms:created>
  <dcterms:modified xsi:type="dcterms:W3CDTF">2024-04-09T23:50:54Z</dcterms:modified>
</cp:coreProperties>
</file>